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nd\Pictures\BIND7\HPdata\平成３０年度\経営比較分析表（H29年度決算）\"/>
    </mc:Choice>
  </mc:AlternateContent>
  <workbookProtection workbookAlgorithmName="SHA-512" workbookHashValue="cfQttjskIK0KZ5GaNRJCAyEcUdhG0AiOBJgjmSJJArc+TqBFbrTB/C7xlJz9wmj/12FLQhjto5Yv0SybSXYUFg==" workbookSaltValue="d3QoHuG8hMBqMADU31fBG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R12" i="5" s="1"/>
  <c r="LP8" i="5"/>
  <c r="LG8" i="5"/>
  <c r="LI12" i="5" s="1"/>
  <c r="LF8" i="5"/>
  <c r="KW8" i="5"/>
  <c r="KZ12" i="5" s="1"/>
  <c r="KV8" i="5"/>
  <c r="KU8" i="5"/>
  <c r="KL8" i="5"/>
  <c r="KK8" i="5"/>
  <c r="KA8" i="5"/>
  <c r="JR8" i="5"/>
  <c r="JT12" i="5" s="1"/>
  <c r="JQ8" i="5"/>
  <c r="JH8" i="5"/>
  <c r="JG8" i="5"/>
  <c r="IX8" i="5"/>
  <c r="JB12" i="5" s="1"/>
  <c r="IW8" i="5"/>
  <c r="IV8" i="5"/>
  <c r="IM8" i="5"/>
  <c r="IL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H16" i="4" s="1"/>
  <c r="AQ6" i="5"/>
  <c r="F16" i="4" s="1"/>
  <c r="AP6" i="5"/>
  <c r="N15" i="4" s="1"/>
  <c r="AO6" i="5"/>
  <c r="AN6" i="5"/>
  <c r="J15" i="4" s="1"/>
  <c r="AM6" i="5"/>
  <c r="H15" i="4" s="1"/>
  <c r="AL6" i="5"/>
  <c r="F15" i="4" s="1"/>
  <c r="AK6" i="5"/>
  <c r="AJ6" i="5"/>
  <c r="L14" i="4" s="1"/>
  <c r="AI6" i="5"/>
  <c r="J14" i="4" s="1"/>
  <c r="AH6" i="5"/>
  <c r="H14" i="4" s="1"/>
  <c r="AG6" i="5"/>
  <c r="AF6" i="5"/>
  <c r="N13" i="4" s="1"/>
  <c r="AE6" i="5"/>
  <c r="AD6" i="5"/>
  <c r="J13" i="4" s="1"/>
  <c r="AC6" i="5"/>
  <c r="AB6" i="5"/>
  <c r="AA6" i="5"/>
  <c r="N12" i="4" s="1"/>
  <c r="Z6" i="5"/>
  <c r="L12" i="4" s="1"/>
  <c r="Y6" i="5"/>
  <c r="X6" i="5"/>
  <c r="H12" i="4" s="1"/>
  <c r="W6" i="5"/>
  <c r="F12" i="4" s="1"/>
  <c r="V6" i="5"/>
  <c r="F9" i="4" s="1"/>
  <c r="U6" i="5"/>
  <c r="T6" i="5"/>
  <c r="N7" i="4" s="1"/>
  <c r="S6" i="5"/>
  <c r="R6" i="5"/>
  <c r="Q6" i="5"/>
  <c r="P6" i="5"/>
  <c r="N5" i="4" s="1"/>
  <c r="O6" i="5"/>
  <c r="J5" i="4" s="1"/>
  <c r="N6" i="5"/>
  <c r="F5" i="4" s="1"/>
  <c r="M6" i="5"/>
  <c r="FT8" i="5" s="1"/>
  <c r="L6" i="5"/>
  <c r="N3" i="4" s="1"/>
  <c r="K6" i="5"/>
  <c r="J3" i="4" s="1"/>
  <c r="J6" i="5"/>
  <c r="F3" i="4" s="1"/>
  <c r="I6" i="5"/>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L15" i="4"/>
  <c r="N14" i="4"/>
  <c r="F14" i="4"/>
  <c r="L13" i="4"/>
  <c r="H13" i="4"/>
  <c r="F13" i="4"/>
  <c r="J12" i="4"/>
  <c r="B7" i="4"/>
  <c r="B5" i="4"/>
  <c r="B3" i="4"/>
  <c r="IX12" i="5" l="1"/>
  <c r="FJ8" i="5"/>
  <c r="FK12" i="5" s="1"/>
  <c r="HM12" i="5"/>
  <c r="FX18" i="5"/>
  <c r="FT18" i="5"/>
  <c r="FV12" i="5"/>
  <c r="FW18" i="5"/>
  <c r="FU12" i="5"/>
  <c r="FV18" i="5"/>
  <c r="FU18" i="5"/>
  <c r="FW12" i="5"/>
  <c r="FT12" i="5"/>
  <c r="FX12" i="5"/>
  <c r="LH16" i="5"/>
  <c r="JS16" i="5"/>
  <c r="ID16" i="5"/>
  <c r="GO16" i="5"/>
  <c r="FA16" i="5"/>
  <c r="DL16" i="5"/>
  <c r="BV16" i="5"/>
  <c r="ML16" i="5"/>
  <c r="KX16" i="5"/>
  <c r="JI16" i="5"/>
  <c r="HT16" i="5"/>
  <c r="GE16" i="5"/>
  <c r="EP16" i="5"/>
  <c r="DB16" i="5"/>
  <c r="BK16" i="5"/>
  <c r="LR16" i="5"/>
  <c r="KC16" i="5"/>
  <c r="IN16" i="5"/>
  <c r="GZ16" i="5"/>
  <c r="FK16" i="5"/>
  <c r="DV16" i="5"/>
  <c r="CG16" i="5"/>
  <c r="IY16" i="5"/>
  <c r="CQ16" i="5"/>
  <c r="KC10" i="5"/>
  <c r="IN10" i="5"/>
  <c r="GZ10" i="5"/>
  <c r="FK10" i="5"/>
  <c r="DV10" i="5"/>
  <c r="CG10" i="5"/>
  <c r="HJ16" i="5"/>
  <c r="AZ16" i="5"/>
  <c r="ML10" i="5"/>
  <c r="MB10" i="5"/>
  <c r="LR10" i="5"/>
  <c r="LH10" i="5"/>
  <c r="JS10" i="5"/>
  <c r="ID10" i="5"/>
  <c r="GO10" i="5"/>
  <c r="FA10" i="5"/>
  <c r="DL10" i="5"/>
  <c r="BV10" i="5"/>
  <c r="MB16" i="5"/>
  <c r="FU16" i="5"/>
  <c r="KX10" i="5"/>
  <c r="JI10" i="5"/>
  <c r="HT10" i="5"/>
  <c r="GE10" i="5"/>
  <c r="EP10" i="5"/>
  <c r="DB10" i="5"/>
  <c r="BK10" i="5"/>
  <c r="KM16" i="5"/>
  <c r="EF16" i="5"/>
  <c r="KM10" i="5"/>
  <c r="IY10" i="5"/>
  <c r="HJ10" i="5"/>
  <c r="FU10" i="5"/>
  <c r="EF10" i="5"/>
  <c r="CQ10" i="5"/>
  <c r="AZ10" i="5"/>
  <c r="H11" i="4"/>
  <c r="IN18" i="5"/>
  <c r="IP12" i="5"/>
  <c r="IQ18" i="5"/>
  <c r="IM18" i="5"/>
  <c r="IO12" i="5"/>
  <c r="IP18" i="5"/>
  <c r="IO18" i="5"/>
  <c r="IQ12" i="5"/>
  <c r="IM12" i="5"/>
  <c r="MN18" i="5"/>
  <c r="ML12" i="5"/>
  <c r="MM18" i="5"/>
  <c r="MO12" i="5"/>
  <c r="MK12" i="5"/>
  <c r="ML18" i="5"/>
  <c r="MO18" i="5"/>
  <c r="MK18" i="5"/>
  <c r="MM12" i="5"/>
  <c r="D10" i="5"/>
  <c r="IN12" i="5"/>
  <c r="MN12" i="5"/>
  <c r="E10" i="5"/>
  <c r="HV18" i="5"/>
  <c r="HT12" i="5"/>
  <c r="HU18" i="5"/>
  <c r="HW12" i="5"/>
  <c r="HS12" i="5"/>
  <c r="HT18" i="5"/>
  <c r="HW18" i="5"/>
  <c r="HS18" i="5"/>
  <c r="HU12" i="5"/>
  <c r="KZ18" i="5"/>
  <c r="KX12" i="5"/>
  <c r="KY18" i="5"/>
  <c r="LA12" i="5"/>
  <c r="KW12" i="5"/>
  <c r="KX18" i="5"/>
  <c r="LA18" i="5"/>
  <c r="KW18" i="5"/>
  <c r="KY12" i="5"/>
  <c r="GN8" i="5"/>
  <c r="KP18" i="5"/>
  <c r="KL18" i="5"/>
  <c r="KN12" i="5"/>
  <c r="KO18" i="5"/>
  <c r="KM12" i="5"/>
  <c r="KN18" i="5"/>
  <c r="KM18" i="5"/>
  <c r="KO12" i="5"/>
  <c r="B10" i="5"/>
  <c r="F10" i="5"/>
  <c r="HV12" i="5"/>
  <c r="KL12" i="5"/>
  <c r="FK18" i="5"/>
  <c r="FM12" i="5"/>
  <c r="FN18" i="5"/>
  <c r="FJ18" i="5"/>
  <c r="FL12" i="5"/>
  <c r="FM18" i="5"/>
  <c r="FL18" i="5"/>
  <c r="FN12" i="5"/>
  <c r="FJ12" i="5"/>
  <c r="GZ18" i="5"/>
  <c r="HB12" i="5"/>
  <c r="HC18" i="5"/>
  <c r="GY18" i="5"/>
  <c r="HA12" i="5"/>
  <c r="HB18" i="5"/>
  <c r="HA18" i="5"/>
  <c r="HC12" i="5"/>
  <c r="GY12" i="5"/>
  <c r="JK18" i="5"/>
  <c r="JI12" i="5"/>
  <c r="JJ18" i="5"/>
  <c r="JL12" i="5"/>
  <c r="JH12" i="5"/>
  <c r="JI18" i="5"/>
  <c r="JL18" i="5"/>
  <c r="JH18" i="5"/>
  <c r="JJ12" i="5"/>
  <c r="LR18" i="5"/>
  <c r="LT12" i="5"/>
  <c r="LU18" i="5"/>
  <c r="LQ18" i="5"/>
  <c r="LS12" i="5"/>
  <c r="LT18" i="5"/>
  <c r="LS18" i="5"/>
  <c r="LU12" i="5"/>
  <c r="LQ12" i="5"/>
  <c r="EZ8" i="5"/>
  <c r="HM18" i="5"/>
  <c r="HI18" i="5"/>
  <c r="HK12" i="5"/>
  <c r="HL18" i="5"/>
  <c r="HJ12" i="5"/>
  <c r="HK18" i="5"/>
  <c r="HJ18" i="5"/>
  <c r="HL12" i="5"/>
  <c r="JB18" i="5"/>
  <c r="IX18" i="5"/>
  <c r="IZ12" i="5"/>
  <c r="JA18" i="5"/>
  <c r="IY12" i="5"/>
  <c r="IZ18" i="5"/>
  <c r="IY18" i="5"/>
  <c r="JA12" i="5"/>
  <c r="JT18" i="5"/>
  <c r="JV12" i="5"/>
  <c r="JR12" i="5"/>
  <c r="JS18" i="5"/>
  <c r="JU12" i="5"/>
  <c r="JV18" i="5"/>
  <c r="JR18" i="5"/>
  <c r="JU18" i="5"/>
  <c r="JS12" i="5"/>
  <c r="LI18" i="5"/>
  <c r="LK12" i="5"/>
  <c r="LG12" i="5"/>
  <c r="LH18" i="5"/>
  <c r="LJ12" i="5"/>
  <c r="LK18" i="5"/>
  <c r="LG18" i="5"/>
  <c r="LJ18" i="5"/>
  <c r="LH12" i="5"/>
  <c r="GZ12" i="5"/>
  <c r="JK12" i="5"/>
  <c r="KP12" i="5"/>
  <c r="GP18" i="5" l="1"/>
  <c r="GR12" i="5"/>
  <c r="GN12" i="5"/>
  <c r="GO18" i="5"/>
  <c r="GQ12" i="5"/>
  <c r="GR18" i="5"/>
  <c r="GN18" i="5"/>
  <c r="GQ18" i="5"/>
  <c r="GO12" i="5"/>
  <c r="GP12" i="5"/>
  <c r="LU16" i="5"/>
  <c r="KF16" i="5"/>
  <c r="IQ16" i="5"/>
  <c r="HC16" i="5"/>
  <c r="FN16" i="5"/>
  <c r="DY16" i="5"/>
  <c r="CJ16" i="5"/>
  <c r="LK16" i="5"/>
  <c r="JV16" i="5"/>
  <c r="IG16" i="5"/>
  <c r="GR16" i="5"/>
  <c r="FD16" i="5"/>
  <c r="DO16" i="5"/>
  <c r="BY16" i="5"/>
  <c r="ME16" i="5"/>
  <c r="KP16" i="5"/>
  <c r="JB16" i="5"/>
  <c r="HM16" i="5"/>
  <c r="FX16" i="5"/>
  <c r="EI16" i="5"/>
  <c r="CT16" i="5"/>
  <c r="BC16" i="5"/>
  <c r="LU10" i="5"/>
  <c r="MO16" i="5"/>
  <c r="GH16" i="5"/>
  <c r="KP10" i="5"/>
  <c r="JB10" i="5"/>
  <c r="HM10" i="5"/>
  <c r="FX10" i="5"/>
  <c r="EI10" i="5"/>
  <c r="CT10" i="5"/>
  <c r="BC10" i="5"/>
  <c r="N11" i="4"/>
  <c r="LA16" i="5"/>
  <c r="ES16" i="5"/>
  <c r="KF10" i="5"/>
  <c r="IQ10" i="5"/>
  <c r="HC10" i="5"/>
  <c r="FN10" i="5"/>
  <c r="DY10" i="5"/>
  <c r="CJ10" i="5"/>
  <c r="JL16" i="5"/>
  <c r="DE16" i="5"/>
  <c r="LK10" i="5"/>
  <c r="JV10" i="5"/>
  <c r="IG10" i="5"/>
  <c r="GR10" i="5"/>
  <c r="FD10" i="5"/>
  <c r="DO10" i="5"/>
  <c r="BY10" i="5"/>
  <c r="HW16" i="5"/>
  <c r="BN16" i="5"/>
  <c r="MO10" i="5"/>
  <c r="ME10" i="5"/>
  <c r="LA10" i="5"/>
  <c r="JL10" i="5"/>
  <c r="HW10" i="5"/>
  <c r="GH10" i="5"/>
  <c r="ES10" i="5"/>
  <c r="DE10" i="5"/>
  <c r="BN10" i="5"/>
  <c r="MM16" i="5"/>
  <c r="KY16" i="5"/>
  <c r="JJ16" i="5"/>
  <c r="HU16" i="5"/>
  <c r="GF16" i="5"/>
  <c r="EQ16" i="5"/>
  <c r="DC16" i="5"/>
  <c r="BL16" i="5"/>
  <c r="MC16" i="5"/>
  <c r="KN16" i="5"/>
  <c r="IZ16" i="5"/>
  <c r="HK16" i="5"/>
  <c r="FV16" i="5"/>
  <c r="EG16" i="5"/>
  <c r="CR16" i="5"/>
  <c r="BA16" i="5"/>
  <c r="LI16" i="5"/>
  <c r="JT16" i="5"/>
  <c r="IE16" i="5"/>
  <c r="GP16" i="5"/>
  <c r="FB16" i="5"/>
  <c r="DM16" i="5"/>
  <c r="BW16" i="5"/>
  <c r="MM10" i="5"/>
  <c r="KD16" i="5"/>
  <c r="DW16" i="5"/>
  <c r="MC10" i="5"/>
  <c r="LS10" i="5"/>
  <c r="LI10" i="5"/>
  <c r="JT10" i="5"/>
  <c r="IE10" i="5"/>
  <c r="GP10" i="5"/>
  <c r="FB10" i="5"/>
  <c r="DM10" i="5"/>
  <c r="BW10" i="5"/>
  <c r="IO16" i="5"/>
  <c r="CH16" i="5"/>
  <c r="KY10" i="5"/>
  <c r="JJ10" i="5"/>
  <c r="HU10" i="5"/>
  <c r="GF10" i="5"/>
  <c r="EQ10" i="5"/>
  <c r="DC10" i="5"/>
  <c r="BL10" i="5"/>
  <c r="HA16" i="5"/>
  <c r="KN10" i="5"/>
  <c r="IZ10" i="5"/>
  <c r="HK10" i="5"/>
  <c r="FV10" i="5"/>
  <c r="EG10" i="5"/>
  <c r="CR10" i="5"/>
  <c r="BA10" i="5"/>
  <c r="LS16" i="5"/>
  <c r="FL16" i="5"/>
  <c r="KD10" i="5"/>
  <c r="IO10" i="5"/>
  <c r="HA10" i="5"/>
  <c r="FL10" i="5"/>
  <c r="DW10" i="5"/>
  <c r="CH10" i="5"/>
  <c r="J11" i="4"/>
  <c r="FB18" i="5"/>
  <c r="FD12" i="5"/>
  <c r="EZ12" i="5"/>
  <c r="FA18" i="5"/>
  <c r="FC12" i="5"/>
  <c r="FD18" i="5"/>
  <c r="FC18" i="5"/>
  <c r="FA12" i="5"/>
  <c r="FB12" i="5"/>
  <c r="EZ18" i="5"/>
  <c r="LQ16" i="5"/>
  <c r="KB16" i="5"/>
  <c r="IM16" i="5"/>
  <c r="GY16" i="5"/>
  <c r="FJ16" i="5"/>
  <c r="DU16" i="5"/>
  <c r="CF16" i="5"/>
  <c r="LG16" i="5"/>
  <c r="JR16" i="5"/>
  <c r="IC16" i="5"/>
  <c r="GN16" i="5"/>
  <c r="EZ16" i="5"/>
  <c r="DK16" i="5"/>
  <c r="BU16" i="5"/>
  <c r="MA16" i="5"/>
  <c r="KL16" i="5"/>
  <c r="IX16" i="5"/>
  <c r="HI16" i="5"/>
  <c r="FT16" i="5"/>
  <c r="EE16" i="5"/>
  <c r="CP16" i="5"/>
  <c r="AY16" i="5"/>
  <c r="LQ10" i="5"/>
  <c r="HS16" i="5"/>
  <c r="BJ16" i="5"/>
  <c r="KL10" i="5"/>
  <c r="IX10" i="5"/>
  <c r="HI10" i="5"/>
  <c r="FT10" i="5"/>
  <c r="EE10" i="5"/>
  <c r="CP10" i="5"/>
  <c r="AY10" i="5"/>
  <c r="F11" i="4"/>
  <c r="MK16" i="5"/>
  <c r="GD16" i="5"/>
  <c r="KB10" i="5"/>
  <c r="IM10" i="5"/>
  <c r="GY10" i="5"/>
  <c r="FJ10" i="5"/>
  <c r="DU10" i="5"/>
  <c r="CF10" i="5"/>
  <c r="KW16" i="5"/>
  <c r="EO16" i="5"/>
  <c r="MK10" i="5"/>
  <c r="MA10" i="5"/>
  <c r="LG10" i="5"/>
  <c r="JR10" i="5"/>
  <c r="IC10" i="5"/>
  <c r="GN10" i="5"/>
  <c r="EZ10" i="5"/>
  <c r="DK10" i="5"/>
  <c r="BU10" i="5"/>
  <c r="JH16" i="5"/>
  <c r="DA16" i="5"/>
  <c r="KW10" i="5"/>
  <c r="JH10" i="5"/>
  <c r="HS10" i="5"/>
  <c r="GD10" i="5"/>
  <c r="EO10" i="5"/>
  <c r="DA10" i="5"/>
  <c r="BJ10" i="5"/>
  <c r="MD16" i="5"/>
  <c r="KO16" i="5"/>
  <c r="JA16" i="5"/>
  <c r="HL16" i="5"/>
  <c r="FW16" i="5"/>
  <c r="EH16" i="5"/>
  <c r="CS16" i="5"/>
  <c r="BB16" i="5"/>
  <c r="LT16" i="5"/>
  <c r="KE16" i="5"/>
  <c r="IP16" i="5"/>
  <c r="HB16" i="5"/>
  <c r="FM16" i="5"/>
  <c r="DX16" i="5"/>
  <c r="CI16" i="5"/>
  <c r="MN16" i="5"/>
  <c r="KZ16" i="5"/>
  <c r="JK16" i="5"/>
  <c r="HV16" i="5"/>
  <c r="GG16" i="5"/>
  <c r="ER16" i="5"/>
  <c r="DD16" i="5"/>
  <c r="BM16" i="5"/>
  <c r="MD10" i="5"/>
  <c r="LJ16" i="5"/>
  <c r="FC16" i="5"/>
  <c r="MN10" i="5"/>
  <c r="KZ10" i="5"/>
  <c r="JK10" i="5"/>
  <c r="HV10" i="5"/>
  <c r="GG10" i="5"/>
  <c r="ER10" i="5"/>
  <c r="DD10" i="5"/>
  <c r="BM10" i="5"/>
  <c r="L11" i="4"/>
  <c r="JU16" i="5"/>
  <c r="DN16" i="5"/>
  <c r="KO10" i="5"/>
  <c r="JA10" i="5"/>
  <c r="HL10" i="5"/>
  <c r="FW10" i="5"/>
  <c r="EH10" i="5"/>
  <c r="CS10" i="5"/>
  <c r="BB10" i="5"/>
  <c r="IF16" i="5"/>
  <c r="BX16" i="5"/>
  <c r="KE10" i="5"/>
  <c r="IP10" i="5"/>
  <c r="HB10" i="5"/>
  <c r="FM10" i="5"/>
  <c r="DX10" i="5"/>
  <c r="CI10" i="5"/>
  <c r="GQ16" i="5"/>
  <c r="LT10" i="5"/>
  <c r="LJ10" i="5"/>
  <c r="JU10" i="5"/>
  <c r="IF10" i="5"/>
  <c r="GQ10" i="5"/>
  <c r="FC10" i="5"/>
  <c r="DN10" i="5"/>
  <c r="BX10" i="5"/>
</calcChain>
</file>

<file path=xl/sharedStrings.xml><?xml version="1.0" encoding="utf-8"?>
<sst xmlns="http://schemas.openxmlformats.org/spreadsheetml/2006/main" count="989" uniqueCount="271">
  <si>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</si>
  <si>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</si>
  <si>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</si>
  <si>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</si>
  <si>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</si>
  <si>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</si>
  <si>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</si>
  <si>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</si>
  <si>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　電気事業により生じた剰余金については、一般会計のごみ処理事業における歳入予算額に繰出しすることとし、市民の負担軽減に努めている。なお、廃棄物発電事業特別会計は平成29年度をもって廃止されたので、余剰金を全額繰出ししている。
平成29年度　一般会計へ繰出し
目的：一般会計のごみ処理事業運営費338,421千円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</si>
  <si>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</si>
  <si>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</si>
  <si>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</si>
  <si>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</si>
  <si>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</si>
  <si>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</si>
  <si>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</si>
  <si>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</si>
  <si>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</si>
  <si>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</si>
  <si>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</si>
  <si>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</si>
  <si>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</si>
  <si>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</si>
  <si>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</si>
  <si>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</si>
  <si>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</si>
  <si>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</si>
  <si>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</si>
  <si>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</si>
  <si>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</si>
  <si>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</si>
  <si>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</si>
  <si>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</si>
  <si>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</si>
  <si>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</si>
  <si>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</si>
  <si>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</si>
  <si>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</si>
  <si>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</si>
  <si>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</si>
  <si>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</si>
  <si>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</si>
  <si>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</si>
  <si>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</si>
  <si>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</si>
  <si>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</si>
  <si>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</si>
  <si>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</si>
  <si>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</si>
  <si>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</si>
  <si>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</si>
  <si>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</si>
  <si>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</si>
  <si>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</si>
  <si>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</si>
  <si>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</si>
  <si>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</si>
  <si>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</si>
  <si>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</si>
  <si>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</si>
  <si>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</si>
  <si>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</si>
  <si>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</si>
  <si>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</si>
  <si>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</si>
  <si>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</si>
  <si>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</si>
  <si>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</si>
  <si>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</si>
  <si>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</si>
  <si>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</si>
  <si>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</si>
  <si>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</si>
  <si>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</si>
  <si>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</si>
  <si>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</si>
  <si>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</si>
  <si>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</si>
  <si>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</si>
  <si>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</si>
  <si>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</si>
  <si>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</si>
  <si>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</si>
  <si>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</si>
  <si>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</si>
  <si>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</si>
  <si>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</si>
  <si>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</si>
  <si>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</si>
  <si>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</si>
  <si>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</si>
  <si>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</si>
  <si>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</si>
  <si>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</si>
  <si>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</si>
  <si>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</si>
  <si>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</si>
  <si>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</si>
  <si>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</si>
  <si>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</si>
  <si>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</si>
  <si>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</si>
  <si>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</si>
  <si>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</si>
  <si>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</si>
  <si>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</si>
  <si>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</si>
  <si>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</si>
  <si>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</si>
  <si>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</si>
  <si>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</si>
  <si>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</si>
  <si>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</si>
  <si>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</si>
  <si>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</si>
  <si>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</si>
  <si>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</si>
  <si>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278289</t>
  </si>
  <si>
    <t>47</t>
  </si>
  <si>
    <t>04</t>
  </si>
  <si>
    <t>0</t>
  </si>
  <si>
    <t>000</t>
  </si>
  <si>
    <t>大阪府　泉北環境整備施設組合</t>
  </si>
  <si>
    <t>法非適用</t>
  </si>
  <si>
    <t>電気事業</t>
  </si>
  <si>
    <t>非設置</t>
  </si>
  <si>
    <t>該当数値なし</t>
  </si>
  <si>
    <t>-</t>
  </si>
  <si>
    <t>平成31年3月31日　泉北クリーンセンター</t>
  </si>
  <si>
    <t>平成35年1月25日　泉北クリーンセンター</t>
  </si>
  <si>
    <t>無</t>
  </si>
  <si>
    <t>株式会社F-Power</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</si>
  <si>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</si>
  <si>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</si>
  <si>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</si>
  <si>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</si>
  <si>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</si>
  <si>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</si>
  <si>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</si>
  <si>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</si>
  <si>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</si>
  <si>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</si>
  <si>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</si>
  <si>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</si>
  <si>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</si>
  <si>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</si>
  <si>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</si>
  <si>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</si>
  <si>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</si>
  <si>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</si>
  <si>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</si>
  <si>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</si>
  <si>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</si>
  <si>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</si>
  <si>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</si>
  <si>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</si>
  <si>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</si>
  <si>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</si>
  <si>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</si>
  <si>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</si>
  <si>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</si>
  <si>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</si>
  <si>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</si>
  <si>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</si>
  <si>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</si>
  <si>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</si>
  <si>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</si>
  <si>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</si>
  <si>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</si>
  <si>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</si>
  <si>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</si>
  <si>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</si>
  <si>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</si>
  <si>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</si>
  <si>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</si>
  <si>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</si>
  <si>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</si>
  <si>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</si>
  <si>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</si>
  <si>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</si>
  <si>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</si>
  <si>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</si>
  <si>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</si>
  <si>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</si>
  <si>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</si>
  <si>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</si>
  <si>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</si>
  <si>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</si>
  <si>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</si>
  <si>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</si>
  <si>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</si>
  <si>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</si>
  <si>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</si>
  <si>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</si>
  <si>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</si>
  <si>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</si>
  <si>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</si>
  <si>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</si>
  <si>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</si>
  <si>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</si>
  <si>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</si>
  <si>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</si>
  <si>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</si>
  <si>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</si>
  <si>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</si>
  <si>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</si>
  <si>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</si>
  <si>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</si>
  <si>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</si>
  <si>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</si>
  <si>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</si>
  <si>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</si>
  <si>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</si>
  <si>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</si>
  <si>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</si>
  <si>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</si>
  <si>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</si>
  <si>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</si>
  <si>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</si>
  <si>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</si>
  <si>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</si>
  <si>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</si>
  <si>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</si>
  <si>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</si>
  <si>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</si>
  <si>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</si>
  <si>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</si>
  <si>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</si>
  <si>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</si>
  <si>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</si>
  <si>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</si>
  <si>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</si>
  <si>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</si>
  <si>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</si>
  <si>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</si>
  <si>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</si>
  <si>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</si>
  <si>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</si>
  <si>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</si>
  <si>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</si>
  <si>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</si>
  <si>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</si>
  <si>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</si>
  <si>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</si>
  <si>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</si>
  <si>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</si>
  <si>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</si>
  <si>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</si>
  <si>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</si>
  <si>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</si>
  <si>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</si>
  <si>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</si>
  <si>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</si>
  <si>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</si>
  <si>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</si>
  <si>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</si>
  <si>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</si>
  <si>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</si>
  <si>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</si>
  <si>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</si>
  <si>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</si>
  <si>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</si>
  <si>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</si>
  <si>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</si>
  <si>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</si>
  <si>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</si>
  <si>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</si>
  <si>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</si>
  <si>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平成25年度から電力の自由化に伴い、余剰電力売却について競争入札することにより、更なる発電収入の改善に努めた。
　その結果、平成25年度から発電収益が上がり営業収支比率も増加したが、売却単価の変動により営業収支比率には増減が生じている。なお、平成27年度に営業収支比率が下がった要因は、前年度発電収益の増加に伴う消費税の増である。
　本組合では発電収入の大半を、一般会計へ繰出しており、営業外費用として扱っていることから、収益的収支比率及びEBITDAについては、全国平均値を下回っているものの、営業収支比率については全国平均値より高い数値で推移している。
 　以上から、本組合としては実質黒字である。
</t>
    <rPh sb="72" eb="74">
      <t>ハツデン</t>
    </rPh>
    <rPh sb="74" eb="76">
      <t>シュウエキ</t>
    </rPh>
    <rPh sb="77" eb="78">
      <t>ア</t>
    </rPh>
    <rPh sb="80" eb="82">
      <t>エイギョウ</t>
    </rPh>
    <rPh sb="82" eb="84">
      <t>シュウシ</t>
    </rPh>
    <rPh sb="84" eb="86">
      <t>ヒリツ</t>
    </rPh>
    <rPh sb="87" eb="89">
      <t>ゾウカ</t>
    </rPh>
    <rPh sb="93" eb="95">
      <t>バイキャク</t>
    </rPh>
    <rPh sb="95" eb="97">
      <t>タンカ</t>
    </rPh>
    <rPh sb="98" eb="100">
      <t>ヘンドウ</t>
    </rPh>
    <rPh sb="103" eb="105">
      <t>エイギョウ</t>
    </rPh>
    <rPh sb="105" eb="107">
      <t>シュウシ</t>
    </rPh>
    <rPh sb="107" eb="109">
      <t>ヒリツ</t>
    </rPh>
    <rPh sb="111" eb="113">
      <t>ゾウゲン</t>
    </rPh>
    <rPh sb="114" eb="115">
      <t>ショウ</t>
    </rPh>
    <rPh sb="123" eb="125">
      <t>ヘイセイ</t>
    </rPh>
    <rPh sb="127" eb="129">
      <t>ネンド</t>
    </rPh>
    <rPh sb="130" eb="132">
      <t>エイギョウ</t>
    </rPh>
    <rPh sb="132" eb="134">
      <t>シュウシ</t>
    </rPh>
    <rPh sb="134" eb="136">
      <t>ヒリツ</t>
    </rPh>
    <rPh sb="137" eb="138">
      <t>サ</t>
    </rPh>
    <rPh sb="141" eb="143">
      <t>ヨウイン</t>
    </rPh>
    <rPh sb="145" eb="148">
      <t>ゼンネンド</t>
    </rPh>
    <rPh sb="148" eb="150">
      <t>ハツデン</t>
    </rPh>
    <rPh sb="150" eb="152">
      <t>シュウエキ</t>
    </rPh>
    <rPh sb="153" eb="155">
      <t>ゾウカ</t>
    </rPh>
    <rPh sb="156" eb="157">
      <t>トモナ</t>
    </rPh>
    <rPh sb="158" eb="161">
      <t>ショウヒゼイ</t>
    </rPh>
    <rPh sb="162" eb="163">
      <t>ゾウ</t>
    </rPh>
    <rPh sb="195" eb="198">
      <t>エイギョウガイ</t>
    </rPh>
    <rPh sb="198" eb="200">
      <t>ヒヨウ</t>
    </rPh>
    <rPh sb="234" eb="236">
      <t>ゼンコク</t>
    </rPh>
    <rPh sb="236" eb="239">
      <t>ヘイキンチ</t>
    </rPh>
    <rPh sb="240" eb="242">
      <t>シタマワ</t>
    </rPh>
    <rPh sb="261" eb="263">
      <t>ゼンコク</t>
    </rPh>
    <rPh sb="283" eb="285">
      <t>イジョウ</t>
    </rPh>
    <phoneticPr fontId="5"/>
  </si>
  <si>
    <t>　設備利用率については、全国平均値より高い数値で推移し、発電施設の効率的な運用が出来ていると判断できる。
　修繕費比率については、整備工事の内容（蒸気タービン予熱利用設備整備）により変動が生じている。
　企業債残高対料金収入比率については、新規借入もなく償還のみとなっていたが、平成29年度にすべての償還を終了したため数値が計上されていない。
　FIT収入割合については、平成25年2月25日からFIT認定を受けており、FITによること以外の年間電灯電力量収入がないため、平成26年度から100％となっている。</t>
    <rPh sb="12" eb="14">
      <t>ゼンコク</t>
    </rPh>
    <rPh sb="139" eb="141">
      <t>ヘイセイ</t>
    </rPh>
    <rPh sb="143" eb="145">
      <t>ネンド</t>
    </rPh>
    <rPh sb="150" eb="152">
      <t>ショウカン</t>
    </rPh>
    <rPh sb="153" eb="155">
      <t>シュウリョウ</t>
    </rPh>
    <rPh sb="159" eb="161">
      <t>スウチ</t>
    </rPh>
    <rPh sb="162" eb="164">
      <t>ケイジョウ</t>
    </rPh>
    <phoneticPr fontId="5"/>
  </si>
  <si>
    <t>　この事業については、経営比較分析表では赤字年度等があるが、総費用の大半が売電収入で得た余剰金の一般会計への繰出金であるため、実質的には、黒字となっている。
　なお、平成29年度末をもってこの事業の特別会計は廃止され、一般会計での事業に変更されている。</t>
    <rPh sb="89" eb="90">
      <t>マツ</t>
    </rPh>
    <rPh sb="118" eb="120">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</si>
</sst>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109.8</c:v>
                </c:pt>
                <c:pt idx="1">
                  <c:v>96.5</c:v>
                </c:pt>
                <c:pt idx="2">
                  <c:v>93.5</c:v>
                </c:pt>
                <c:pt idx="3">
                  <c:v>101.7</c:v>
                </c:pt>
                <c:pt idx="4">
                  <c:v>95.5</c:v>
                </c:pt>
              </c:numCache>
            </c:numRef>
          </c:val>
          <c:extLst xmlns:c16r2="http://schemas.microsoft.com/office/drawing/2015/06/chart">
            <c:ext xmlns:c16="http://schemas.microsoft.com/office/drawing/2014/chart" uri="{C3380CC4-5D6E-409C-BE32-E72D297353CC}">
              <c16:uniqueId val="{00000000-5CD8-4220-80F0-38C077FF1C93}"/>
            </c:ext>
          </c:extLst>
        </c:ser>
        <c:dLbls>
          <c:showLegendKey val="0"/>
          <c:showVal val="0"/>
          <c:showCatName val="0"/>
          <c:showSerName val="0"/>
          <c:showPercent val="0"/>
          <c:showBubbleSize val="0"/>
        </c:dLbls>
        <c:gapWidth val="180"/>
        <c:overlap val="-90"/>
        <c:axId val="192867704"/>
        <c:axId val="1928450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5CD8-4220-80F0-38C077FF1C9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CD8-4220-80F0-38C077FF1C93}"/>
            </c:ext>
          </c:extLst>
        </c:ser>
        <c:dLbls>
          <c:showLegendKey val="0"/>
          <c:showVal val="0"/>
          <c:showCatName val="0"/>
          <c:showSerName val="0"/>
          <c:showPercent val="0"/>
          <c:showBubbleSize val="0"/>
        </c:dLbls>
        <c:marker val="1"/>
        <c:smooth val="0"/>
        <c:axId val="192867704"/>
        <c:axId val="192845080"/>
      </c:lineChart>
      <c:catAx>
        <c:axId val="192867704"/>
        <c:scaling>
          <c:orientation val="minMax"/>
        </c:scaling>
        <c:delete val="0"/>
        <c:axPos val="b"/>
        <c:numFmt formatCode="ge" sourceLinked="1"/>
        <c:majorTickMark val="none"/>
        <c:minorTickMark val="none"/>
        <c:tickLblPos val="none"/>
        <c:crossAx val="192845080"/>
        <c:crosses val="autoZero"/>
        <c:auto val="0"/>
        <c:lblAlgn val="ctr"/>
        <c:lblOffset val="100"/>
        <c:noMultiLvlLbl val="1"/>
      </c:catAx>
      <c:valAx>
        <c:axId val="192845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8677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BE9-437F-9E5E-04E76A70AE5C}"/>
            </c:ext>
          </c:extLst>
        </c:ser>
        <c:dLbls>
          <c:showLegendKey val="0"/>
          <c:showVal val="0"/>
          <c:showCatName val="0"/>
          <c:showSerName val="0"/>
          <c:showPercent val="0"/>
          <c:showBubbleSize val="0"/>
        </c:dLbls>
        <c:gapWidth val="180"/>
        <c:overlap val="-90"/>
        <c:axId val="193090624"/>
        <c:axId val="19309101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9BE9-437F-9E5E-04E76A70AE5C}"/>
            </c:ext>
          </c:extLst>
        </c:ser>
        <c:dLbls>
          <c:showLegendKey val="0"/>
          <c:showVal val="0"/>
          <c:showCatName val="0"/>
          <c:showSerName val="0"/>
          <c:showPercent val="0"/>
          <c:showBubbleSize val="0"/>
        </c:dLbls>
        <c:marker val="1"/>
        <c:smooth val="0"/>
        <c:axId val="193090624"/>
        <c:axId val="193091016"/>
      </c:lineChart>
      <c:catAx>
        <c:axId val="193090624"/>
        <c:scaling>
          <c:orientation val="minMax"/>
        </c:scaling>
        <c:delete val="0"/>
        <c:axPos val="b"/>
        <c:numFmt formatCode="ge" sourceLinked="1"/>
        <c:majorTickMark val="none"/>
        <c:minorTickMark val="none"/>
        <c:tickLblPos val="none"/>
        <c:crossAx val="193091016"/>
        <c:crosses val="autoZero"/>
        <c:auto val="0"/>
        <c:lblAlgn val="ctr"/>
        <c:lblOffset val="100"/>
        <c:noMultiLvlLbl val="1"/>
      </c:catAx>
      <c:valAx>
        <c:axId val="193091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090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DC-4BC9-B6FD-9CCF1EACB6F4}"/>
            </c:ext>
          </c:extLst>
        </c:ser>
        <c:dLbls>
          <c:showLegendKey val="0"/>
          <c:showVal val="0"/>
          <c:showCatName val="0"/>
          <c:showSerName val="0"/>
          <c:showPercent val="0"/>
          <c:showBubbleSize val="0"/>
        </c:dLbls>
        <c:gapWidth val="180"/>
        <c:overlap val="-90"/>
        <c:axId val="193091800"/>
        <c:axId val="19387788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DC-4BC9-B6FD-9CCF1EACB6F4}"/>
            </c:ext>
          </c:extLst>
        </c:ser>
        <c:dLbls>
          <c:showLegendKey val="0"/>
          <c:showVal val="0"/>
          <c:showCatName val="0"/>
          <c:showSerName val="0"/>
          <c:showPercent val="0"/>
          <c:showBubbleSize val="0"/>
        </c:dLbls>
        <c:marker val="1"/>
        <c:smooth val="0"/>
        <c:axId val="193091800"/>
        <c:axId val="193877888"/>
      </c:lineChart>
      <c:catAx>
        <c:axId val="193091800"/>
        <c:scaling>
          <c:orientation val="minMax"/>
        </c:scaling>
        <c:delete val="0"/>
        <c:axPos val="b"/>
        <c:numFmt formatCode="ge" sourceLinked="1"/>
        <c:majorTickMark val="none"/>
        <c:minorTickMark val="none"/>
        <c:tickLblPos val="none"/>
        <c:crossAx val="193877888"/>
        <c:crosses val="autoZero"/>
        <c:auto val="0"/>
        <c:lblAlgn val="ctr"/>
        <c:lblOffset val="100"/>
        <c:noMultiLvlLbl val="1"/>
      </c:catAx>
      <c:valAx>
        <c:axId val="19387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091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B4-4420-B8CD-3FE8BFC8720B}"/>
            </c:ext>
          </c:extLst>
        </c:ser>
        <c:dLbls>
          <c:showLegendKey val="0"/>
          <c:showVal val="0"/>
          <c:showCatName val="0"/>
          <c:showSerName val="0"/>
          <c:showPercent val="0"/>
          <c:showBubbleSize val="0"/>
        </c:dLbls>
        <c:gapWidth val="180"/>
        <c:overlap val="-90"/>
        <c:axId val="193878672"/>
        <c:axId val="19387906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B4-4420-B8CD-3FE8BFC8720B}"/>
            </c:ext>
          </c:extLst>
        </c:ser>
        <c:dLbls>
          <c:showLegendKey val="0"/>
          <c:showVal val="0"/>
          <c:showCatName val="0"/>
          <c:showSerName val="0"/>
          <c:showPercent val="0"/>
          <c:showBubbleSize val="0"/>
        </c:dLbls>
        <c:marker val="1"/>
        <c:smooth val="0"/>
        <c:axId val="193878672"/>
        <c:axId val="193879064"/>
      </c:lineChart>
      <c:catAx>
        <c:axId val="193878672"/>
        <c:scaling>
          <c:orientation val="minMax"/>
        </c:scaling>
        <c:delete val="0"/>
        <c:axPos val="b"/>
        <c:numFmt formatCode="ge" sourceLinked="1"/>
        <c:majorTickMark val="none"/>
        <c:minorTickMark val="none"/>
        <c:tickLblPos val="none"/>
        <c:crossAx val="193879064"/>
        <c:crosses val="autoZero"/>
        <c:auto val="0"/>
        <c:lblAlgn val="ctr"/>
        <c:lblOffset val="100"/>
        <c:noMultiLvlLbl val="1"/>
      </c:catAx>
      <c:valAx>
        <c:axId val="193879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878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01-4F96-BF17-017330D901AA}"/>
            </c:ext>
          </c:extLst>
        </c:ser>
        <c:dLbls>
          <c:showLegendKey val="0"/>
          <c:showVal val="0"/>
          <c:showCatName val="0"/>
          <c:showSerName val="0"/>
          <c:showPercent val="0"/>
          <c:showBubbleSize val="0"/>
        </c:dLbls>
        <c:gapWidth val="180"/>
        <c:overlap val="-90"/>
        <c:axId val="193838064"/>
        <c:axId val="193837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01-4F96-BF17-017330D901AA}"/>
            </c:ext>
          </c:extLst>
        </c:ser>
        <c:dLbls>
          <c:showLegendKey val="0"/>
          <c:showVal val="0"/>
          <c:showCatName val="0"/>
          <c:showSerName val="0"/>
          <c:showPercent val="0"/>
          <c:showBubbleSize val="0"/>
        </c:dLbls>
        <c:marker val="1"/>
        <c:smooth val="0"/>
        <c:axId val="193838064"/>
        <c:axId val="193837672"/>
      </c:lineChart>
      <c:catAx>
        <c:axId val="193838064"/>
        <c:scaling>
          <c:orientation val="minMax"/>
        </c:scaling>
        <c:delete val="0"/>
        <c:axPos val="b"/>
        <c:numFmt formatCode="ge" sourceLinked="1"/>
        <c:majorTickMark val="none"/>
        <c:minorTickMark val="none"/>
        <c:tickLblPos val="none"/>
        <c:crossAx val="193837672"/>
        <c:crosses val="autoZero"/>
        <c:auto val="0"/>
        <c:lblAlgn val="ctr"/>
        <c:lblOffset val="100"/>
        <c:noMultiLvlLbl val="1"/>
      </c:catAx>
      <c:valAx>
        <c:axId val="193837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38380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4C-49BE-8674-3388F11BD041}"/>
            </c:ext>
          </c:extLst>
        </c:ser>
        <c:dLbls>
          <c:showLegendKey val="0"/>
          <c:showVal val="0"/>
          <c:showCatName val="0"/>
          <c:showSerName val="0"/>
          <c:showPercent val="0"/>
          <c:showBubbleSize val="0"/>
        </c:dLbls>
        <c:gapWidth val="180"/>
        <c:overlap val="-90"/>
        <c:axId val="193836888"/>
        <c:axId val="19387984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4C-49BE-8674-3388F11BD041}"/>
            </c:ext>
          </c:extLst>
        </c:ser>
        <c:dLbls>
          <c:showLegendKey val="0"/>
          <c:showVal val="0"/>
          <c:showCatName val="0"/>
          <c:showSerName val="0"/>
          <c:showPercent val="0"/>
          <c:showBubbleSize val="0"/>
        </c:dLbls>
        <c:marker val="1"/>
        <c:smooth val="0"/>
        <c:axId val="193836888"/>
        <c:axId val="193879848"/>
      </c:lineChart>
      <c:catAx>
        <c:axId val="193836888"/>
        <c:scaling>
          <c:orientation val="minMax"/>
        </c:scaling>
        <c:delete val="0"/>
        <c:axPos val="b"/>
        <c:numFmt formatCode="ge" sourceLinked="1"/>
        <c:majorTickMark val="none"/>
        <c:minorTickMark val="none"/>
        <c:tickLblPos val="none"/>
        <c:crossAx val="193879848"/>
        <c:crosses val="autoZero"/>
        <c:auto val="0"/>
        <c:lblAlgn val="ctr"/>
        <c:lblOffset val="100"/>
        <c:noMultiLvlLbl val="1"/>
      </c:catAx>
      <c:valAx>
        <c:axId val="193879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836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32-4828-9C6B-179EA61CD650}"/>
            </c:ext>
          </c:extLst>
        </c:ser>
        <c:dLbls>
          <c:showLegendKey val="0"/>
          <c:showVal val="0"/>
          <c:showCatName val="0"/>
          <c:showSerName val="0"/>
          <c:showPercent val="0"/>
          <c:showBubbleSize val="0"/>
        </c:dLbls>
        <c:gapWidth val="180"/>
        <c:overlap val="-90"/>
        <c:axId val="193880632"/>
        <c:axId val="1938810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32-4828-9C6B-179EA61CD650}"/>
            </c:ext>
          </c:extLst>
        </c:ser>
        <c:dLbls>
          <c:showLegendKey val="0"/>
          <c:showVal val="0"/>
          <c:showCatName val="0"/>
          <c:showSerName val="0"/>
          <c:showPercent val="0"/>
          <c:showBubbleSize val="0"/>
        </c:dLbls>
        <c:marker val="1"/>
        <c:smooth val="0"/>
        <c:axId val="193880632"/>
        <c:axId val="193881024"/>
      </c:lineChart>
      <c:catAx>
        <c:axId val="193880632"/>
        <c:scaling>
          <c:orientation val="minMax"/>
        </c:scaling>
        <c:delete val="0"/>
        <c:axPos val="b"/>
        <c:numFmt formatCode="ge" sourceLinked="1"/>
        <c:majorTickMark val="none"/>
        <c:minorTickMark val="none"/>
        <c:tickLblPos val="none"/>
        <c:crossAx val="193881024"/>
        <c:crosses val="autoZero"/>
        <c:auto val="0"/>
        <c:lblAlgn val="ctr"/>
        <c:lblOffset val="100"/>
        <c:noMultiLvlLbl val="1"/>
      </c:catAx>
      <c:valAx>
        <c:axId val="19388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880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65.599999999999994</c:v>
                </c:pt>
                <c:pt idx="1">
                  <c:v>65.2</c:v>
                </c:pt>
                <c:pt idx="2">
                  <c:v>61.2</c:v>
                </c:pt>
                <c:pt idx="3">
                  <c:v>57.6</c:v>
                </c:pt>
                <c:pt idx="4">
                  <c:v>58</c:v>
                </c:pt>
              </c:numCache>
            </c:numRef>
          </c:val>
          <c:extLst xmlns:c16r2="http://schemas.microsoft.com/office/drawing/2015/06/chart">
            <c:ext xmlns:c16="http://schemas.microsoft.com/office/drawing/2014/chart" uri="{C3380CC4-5D6E-409C-BE32-E72D297353CC}">
              <c16:uniqueId val="{00000000-2B6A-4EAD-B32D-5E3778A413DB}"/>
            </c:ext>
          </c:extLst>
        </c:ser>
        <c:dLbls>
          <c:showLegendKey val="0"/>
          <c:showVal val="0"/>
          <c:showCatName val="0"/>
          <c:showSerName val="0"/>
          <c:showPercent val="0"/>
          <c:showBubbleSize val="0"/>
        </c:dLbls>
        <c:gapWidth val="180"/>
        <c:overlap val="-90"/>
        <c:axId val="190923704"/>
        <c:axId val="1943462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48</c:v>
                </c:pt>
                <c:pt idx="1">
                  <c:v>48.9</c:v>
                </c:pt>
                <c:pt idx="2">
                  <c:v>47.8</c:v>
                </c:pt>
                <c:pt idx="3">
                  <c:v>53.5</c:v>
                </c:pt>
                <c:pt idx="4">
                  <c:v>62.3</c:v>
                </c:pt>
              </c:numCache>
            </c:numRef>
          </c:val>
          <c:smooth val="0"/>
          <c:extLst xmlns:c16r2="http://schemas.microsoft.com/office/drawing/2015/06/chart">
            <c:ext xmlns:c16="http://schemas.microsoft.com/office/drawing/2014/chart" uri="{C3380CC4-5D6E-409C-BE32-E72D297353CC}">
              <c16:uniqueId val="{00000001-2B6A-4EAD-B32D-5E3778A413DB}"/>
            </c:ext>
          </c:extLst>
        </c:ser>
        <c:dLbls>
          <c:showLegendKey val="0"/>
          <c:showVal val="0"/>
          <c:showCatName val="0"/>
          <c:showSerName val="0"/>
          <c:showPercent val="0"/>
          <c:showBubbleSize val="0"/>
        </c:dLbls>
        <c:marker val="1"/>
        <c:smooth val="0"/>
        <c:axId val="190923704"/>
        <c:axId val="194346272"/>
      </c:lineChart>
      <c:catAx>
        <c:axId val="190923704"/>
        <c:scaling>
          <c:orientation val="minMax"/>
        </c:scaling>
        <c:delete val="0"/>
        <c:axPos val="b"/>
        <c:numFmt formatCode="ge" sourceLinked="1"/>
        <c:majorTickMark val="none"/>
        <c:minorTickMark val="none"/>
        <c:tickLblPos val="none"/>
        <c:crossAx val="194346272"/>
        <c:crosses val="autoZero"/>
        <c:auto val="0"/>
        <c:lblAlgn val="ctr"/>
        <c:lblOffset val="100"/>
        <c:noMultiLvlLbl val="1"/>
      </c:catAx>
      <c:valAx>
        <c:axId val="19434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923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28.8</c:v>
                </c:pt>
                <c:pt idx="1">
                  <c:v>19.8</c:v>
                </c:pt>
                <c:pt idx="2">
                  <c:v>10</c:v>
                </c:pt>
                <c:pt idx="3">
                  <c:v>25</c:v>
                </c:pt>
                <c:pt idx="4">
                  <c:v>19.7</c:v>
                </c:pt>
              </c:numCache>
            </c:numRef>
          </c:val>
          <c:extLst xmlns:c16r2="http://schemas.microsoft.com/office/drawing/2015/06/chart">
            <c:ext xmlns:c16="http://schemas.microsoft.com/office/drawing/2014/chart" uri="{C3380CC4-5D6E-409C-BE32-E72D297353CC}">
              <c16:uniqueId val="{00000000-C854-45DE-B3DD-F966533D3EC9}"/>
            </c:ext>
          </c:extLst>
        </c:ser>
        <c:dLbls>
          <c:showLegendKey val="0"/>
          <c:showVal val="0"/>
          <c:showCatName val="0"/>
          <c:showSerName val="0"/>
          <c:showPercent val="0"/>
          <c:showBubbleSize val="0"/>
        </c:dLbls>
        <c:gapWidth val="180"/>
        <c:overlap val="-90"/>
        <c:axId val="194347056"/>
        <c:axId val="19434744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11.8</c:v>
                </c:pt>
                <c:pt idx="1">
                  <c:v>5.5</c:v>
                </c:pt>
                <c:pt idx="2">
                  <c:v>13.8</c:v>
                </c:pt>
                <c:pt idx="3">
                  <c:v>9.4</c:v>
                </c:pt>
                <c:pt idx="4">
                  <c:v>8.1999999999999993</c:v>
                </c:pt>
              </c:numCache>
            </c:numRef>
          </c:val>
          <c:smooth val="0"/>
          <c:extLst xmlns:c16r2="http://schemas.microsoft.com/office/drawing/2015/06/chart">
            <c:ext xmlns:c16="http://schemas.microsoft.com/office/drawing/2014/chart" uri="{C3380CC4-5D6E-409C-BE32-E72D297353CC}">
              <c16:uniqueId val="{00000001-C854-45DE-B3DD-F966533D3EC9}"/>
            </c:ext>
          </c:extLst>
        </c:ser>
        <c:dLbls>
          <c:showLegendKey val="0"/>
          <c:showVal val="0"/>
          <c:showCatName val="0"/>
          <c:showSerName val="0"/>
          <c:showPercent val="0"/>
          <c:showBubbleSize val="0"/>
        </c:dLbls>
        <c:marker val="1"/>
        <c:smooth val="0"/>
        <c:axId val="194347056"/>
        <c:axId val="194347448"/>
      </c:lineChart>
      <c:catAx>
        <c:axId val="194347056"/>
        <c:scaling>
          <c:orientation val="minMax"/>
        </c:scaling>
        <c:delete val="0"/>
        <c:axPos val="b"/>
        <c:numFmt formatCode="ge" sourceLinked="1"/>
        <c:majorTickMark val="none"/>
        <c:minorTickMark val="none"/>
        <c:tickLblPos val="none"/>
        <c:crossAx val="194347448"/>
        <c:crosses val="autoZero"/>
        <c:auto val="0"/>
        <c:lblAlgn val="ctr"/>
        <c:lblOffset val="100"/>
        <c:noMultiLvlLbl val="1"/>
      </c:catAx>
      <c:valAx>
        <c:axId val="194347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347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16.2</c:v>
                </c:pt>
                <c:pt idx="1">
                  <c:v>7.7</c:v>
                </c:pt>
                <c:pt idx="2">
                  <c:v>3.1</c:v>
                </c:pt>
                <c:pt idx="3">
                  <c:v>0.5</c:v>
                </c:pt>
                <c:pt idx="4">
                  <c:v>0</c:v>
                </c:pt>
              </c:numCache>
            </c:numRef>
          </c:val>
          <c:extLst xmlns:c16r2="http://schemas.microsoft.com/office/drawing/2015/06/chart">
            <c:ext xmlns:c16="http://schemas.microsoft.com/office/drawing/2014/chart" uri="{C3380CC4-5D6E-409C-BE32-E72D297353CC}">
              <c16:uniqueId val="{00000000-739D-4A5C-A259-951FDF4113DE}"/>
            </c:ext>
          </c:extLst>
        </c:ser>
        <c:dLbls>
          <c:showLegendKey val="0"/>
          <c:showVal val="0"/>
          <c:showCatName val="0"/>
          <c:showSerName val="0"/>
          <c:showPercent val="0"/>
          <c:showBubbleSize val="0"/>
        </c:dLbls>
        <c:gapWidth val="180"/>
        <c:overlap val="-90"/>
        <c:axId val="194348624"/>
        <c:axId val="19434901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21.2</c:v>
                </c:pt>
                <c:pt idx="1">
                  <c:v>14.4</c:v>
                </c:pt>
                <c:pt idx="2">
                  <c:v>11.3</c:v>
                </c:pt>
                <c:pt idx="3">
                  <c:v>0.5</c:v>
                </c:pt>
                <c:pt idx="4">
                  <c:v>16.7</c:v>
                </c:pt>
              </c:numCache>
            </c:numRef>
          </c:val>
          <c:smooth val="0"/>
          <c:extLst xmlns:c16r2="http://schemas.microsoft.com/office/drawing/2015/06/chart">
            <c:ext xmlns:c16="http://schemas.microsoft.com/office/drawing/2014/chart" uri="{C3380CC4-5D6E-409C-BE32-E72D297353CC}">
              <c16:uniqueId val="{00000001-739D-4A5C-A259-951FDF4113DE}"/>
            </c:ext>
          </c:extLst>
        </c:ser>
        <c:dLbls>
          <c:showLegendKey val="0"/>
          <c:showVal val="0"/>
          <c:showCatName val="0"/>
          <c:showSerName val="0"/>
          <c:showPercent val="0"/>
          <c:showBubbleSize val="0"/>
        </c:dLbls>
        <c:marker val="1"/>
        <c:smooth val="0"/>
        <c:axId val="194348624"/>
        <c:axId val="194349016"/>
      </c:lineChart>
      <c:catAx>
        <c:axId val="194348624"/>
        <c:scaling>
          <c:orientation val="minMax"/>
        </c:scaling>
        <c:delete val="0"/>
        <c:axPos val="b"/>
        <c:numFmt formatCode="ge" sourceLinked="1"/>
        <c:majorTickMark val="none"/>
        <c:minorTickMark val="none"/>
        <c:tickLblPos val="none"/>
        <c:crossAx val="194349016"/>
        <c:crosses val="autoZero"/>
        <c:auto val="0"/>
        <c:lblAlgn val="ctr"/>
        <c:lblOffset val="100"/>
        <c:noMultiLvlLbl val="1"/>
      </c:catAx>
      <c:valAx>
        <c:axId val="194349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348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61-4CCF-BF70-114F98BD174B}"/>
            </c:ext>
          </c:extLst>
        </c:ser>
        <c:dLbls>
          <c:showLegendKey val="0"/>
          <c:showVal val="0"/>
          <c:showCatName val="0"/>
          <c:showSerName val="0"/>
          <c:showPercent val="0"/>
          <c:showBubbleSize val="0"/>
        </c:dLbls>
        <c:gapWidth val="180"/>
        <c:overlap val="-90"/>
        <c:axId val="194349408"/>
        <c:axId val="19434980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61-4CCF-BF70-114F98BD174B}"/>
            </c:ext>
          </c:extLst>
        </c:ser>
        <c:dLbls>
          <c:showLegendKey val="0"/>
          <c:showVal val="0"/>
          <c:showCatName val="0"/>
          <c:showSerName val="0"/>
          <c:showPercent val="0"/>
          <c:showBubbleSize val="0"/>
        </c:dLbls>
        <c:marker val="1"/>
        <c:smooth val="0"/>
        <c:axId val="194349408"/>
        <c:axId val="194349800"/>
      </c:lineChart>
      <c:catAx>
        <c:axId val="194349408"/>
        <c:scaling>
          <c:orientation val="minMax"/>
        </c:scaling>
        <c:delete val="0"/>
        <c:axPos val="b"/>
        <c:numFmt formatCode="ge" sourceLinked="1"/>
        <c:majorTickMark val="none"/>
        <c:minorTickMark val="none"/>
        <c:tickLblPos val="none"/>
        <c:crossAx val="194349800"/>
        <c:crosses val="autoZero"/>
        <c:auto val="0"/>
        <c:lblAlgn val="ctr"/>
        <c:lblOffset val="100"/>
        <c:noMultiLvlLbl val="1"/>
      </c:catAx>
      <c:valAx>
        <c:axId val="194349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349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1388.6</c:v>
                </c:pt>
                <c:pt idx="1">
                  <c:v>1438.5</c:v>
                </c:pt>
                <c:pt idx="2">
                  <c:v>757.8</c:v>
                </c:pt>
                <c:pt idx="3">
                  <c:v>758.4</c:v>
                </c:pt>
                <c:pt idx="4">
                  <c:v>907.5</c:v>
                </c:pt>
              </c:numCache>
            </c:numRef>
          </c:val>
          <c:extLst xmlns:c16r2="http://schemas.microsoft.com/office/drawing/2015/06/chart">
            <c:ext xmlns:c16="http://schemas.microsoft.com/office/drawing/2014/chart" uri="{C3380CC4-5D6E-409C-BE32-E72D297353CC}">
              <c16:uniqueId val="{00000000-FB6D-4B2E-BA93-2A1E4EAC45E9}"/>
            </c:ext>
          </c:extLst>
        </c:ser>
        <c:dLbls>
          <c:showLegendKey val="0"/>
          <c:showVal val="0"/>
          <c:showCatName val="0"/>
          <c:showSerName val="0"/>
          <c:showPercent val="0"/>
          <c:showBubbleSize val="0"/>
        </c:dLbls>
        <c:gapWidth val="180"/>
        <c:overlap val="-90"/>
        <c:axId val="192820240"/>
        <c:axId val="19280349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FB6D-4B2E-BA93-2A1E4EAC45E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B6D-4B2E-BA93-2A1E4EAC45E9}"/>
            </c:ext>
          </c:extLst>
        </c:ser>
        <c:dLbls>
          <c:showLegendKey val="0"/>
          <c:showVal val="0"/>
          <c:showCatName val="0"/>
          <c:showSerName val="0"/>
          <c:showPercent val="0"/>
          <c:showBubbleSize val="0"/>
        </c:dLbls>
        <c:marker val="1"/>
        <c:smooth val="0"/>
        <c:axId val="192820240"/>
        <c:axId val="192803496"/>
      </c:lineChart>
      <c:catAx>
        <c:axId val="192820240"/>
        <c:scaling>
          <c:orientation val="minMax"/>
        </c:scaling>
        <c:delete val="0"/>
        <c:axPos val="b"/>
        <c:numFmt formatCode="ge" sourceLinked="1"/>
        <c:majorTickMark val="none"/>
        <c:minorTickMark val="none"/>
        <c:tickLblPos val="none"/>
        <c:crossAx val="192803496"/>
        <c:crosses val="autoZero"/>
        <c:auto val="0"/>
        <c:lblAlgn val="ctr"/>
        <c:lblOffset val="100"/>
        <c:noMultiLvlLbl val="1"/>
      </c:catAx>
      <c:valAx>
        <c:axId val="192803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820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9F8-4A97-B277-0DAD7CBA76C1}"/>
            </c:ext>
          </c:extLst>
        </c:ser>
        <c:dLbls>
          <c:showLegendKey val="0"/>
          <c:showVal val="0"/>
          <c:showCatName val="0"/>
          <c:showSerName val="0"/>
          <c:showPercent val="0"/>
          <c:showBubbleSize val="0"/>
        </c:dLbls>
        <c:gapWidth val="180"/>
        <c:overlap val="-90"/>
        <c:axId val="238727488"/>
        <c:axId val="23872788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44.9</c:v>
                </c:pt>
                <c:pt idx="1">
                  <c:v>55.8</c:v>
                </c:pt>
                <c:pt idx="2">
                  <c:v>57.2</c:v>
                </c:pt>
                <c:pt idx="3">
                  <c:v>54.1</c:v>
                </c:pt>
                <c:pt idx="4">
                  <c:v>58.2</c:v>
                </c:pt>
              </c:numCache>
            </c:numRef>
          </c:val>
          <c:smooth val="0"/>
          <c:extLst xmlns:c16r2="http://schemas.microsoft.com/office/drawing/2015/06/chart">
            <c:ext xmlns:c16="http://schemas.microsoft.com/office/drawing/2014/chart" uri="{C3380CC4-5D6E-409C-BE32-E72D297353CC}">
              <c16:uniqueId val="{00000001-C9F8-4A97-B277-0DAD7CBA76C1}"/>
            </c:ext>
          </c:extLst>
        </c:ser>
        <c:dLbls>
          <c:showLegendKey val="0"/>
          <c:showVal val="0"/>
          <c:showCatName val="0"/>
          <c:showSerName val="0"/>
          <c:showPercent val="0"/>
          <c:showBubbleSize val="0"/>
        </c:dLbls>
        <c:marker val="1"/>
        <c:smooth val="0"/>
        <c:axId val="238727488"/>
        <c:axId val="238727880"/>
      </c:lineChart>
      <c:catAx>
        <c:axId val="238727488"/>
        <c:scaling>
          <c:orientation val="minMax"/>
        </c:scaling>
        <c:delete val="0"/>
        <c:axPos val="b"/>
        <c:numFmt formatCode="ge" sourceLinked="1"/>
        <c:majorTickMark val="none"/>
        <c:minorTickMark val="none"/>
        <c:tickLblPos val="none"/>
        <c:crossAx val="238727880"/>
        <c:crosses val="autoZero"/>
        <c:auto val="0"/>
        <c:lblAlgn val="ctr"/>
        <c:lblOffset val="100"/>
        <c:noMultiLvlLbl val="1"/>
      </c:catAx>
      <c:valAx>
        <c:axId val="238727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7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F8-41FB-924A-866E6FA99E31}"/>
            </c:ext>
          </c:extLst>
        </c:ser>
        <c:dLbls>
          <c:showLegendKey val="0"/>
          <c:showVal val="0"/>
          <c:showCatName val="0"/>
          <c:showSerName val="0"/>
          <c:showPercent val="0"/>
          <c:showBubbleSize val="0"/>
        </c:dLbls>
        <c:gapWidth val="180"/>
        <c:overlap val="-90"/>
        <c:axId val="238728664"/>
        <c:axId val="23872905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F8-41FB-924A-866E6FA99E31}"/>
            </c:ext>
          </c:extLst>
        </c:ser>
        <c:dLbls>
          <c:showLegendKey val="0"/>
          <c:showVal val="0"/>
          <c:showCatName val="0"/>
          <c:showSerName val="0"/>
          <c:showPercent val="0"/>
          <c:showBubbleSize val="0"/>
        </c:dLbls>
        <c:marker val="1"/>
        <c:smooth val="0"/>
        <c:axId val="238728664"/>
        <c:axId val="238729056"/>
      </c:lineChart>
      <c:catAx>
        <c:axId val="238728664"/>
        <c:scaling>
          <c:orientation val="minMax"/>
        </c:scaling>
        <c:delete val="0"/>
        <c:axPos val="b"/>
        <c:numFmt formatCode="ge" sourceLinked="1"/>
        <c:majorTickMark val="none"/>
        <c:minorTickMark val="none"/>
        <c:tickLblPos val="none"/>
        <c:crossAx val="238729056"/>
        <c:crosses val="autoZero"/>
        <c:auto val="0"/>
        <c:lblAlgn val="ctr"/>
        <c:lblOffset val="100"/>
        <c:noMultiLvlLbl val="1"/>
      </c:catAx>
      <c:valAx>
        <c:axId val="238729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728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0A-4EBC-AB5A-1140666BAE3C}"/>
            </c:ext>
          </c:extLst>
        </c:ser>
        <c:dLbls>
          <c:showLegendKey val="0"/>
          <c:showVal val="0"/>
          <c:showCatName val="0"/>
          <c:showSerName val="0"/>
          <c:showPercent val="0"/>
          <c:showBubbleSize val="0"/>
        </c:dLbls>
        <c:gapWidth val="180"/>
        <c:overlap val="-90"/>
        <c:axId val="238729840"/>
        <c:axId val="23873023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0A-4EBC-AB5A-1140666BAE3C}"/>
            </c:ext>
          </c:extLst>
        </c:ser>
        <c:dLbls>
          <c:showLegendKey val="0"/>
          <c:showVal val="0"/>
          <c:showCatName val="0"/>
          <c:showSerName val="0"/>
          <c:showPercent val="0"/>
          <c:showBubbleSize val="0"/>
        </c:dLbls>
        <c:marker val="1"/>
        <c:smooth val="0"/>
        <c:axId val="238729840"/>
        <c:axId val="238730232"/>
      </c:lineChart>
      <c:catAx>
        <c:axId val="238729840"/>
        <c:scaling>
          <c:orientation val="minMax"/>
        </c:scaling>
        <c:delete val="0"/>
        <c:axPos val="b"/>
        <c:numFmt formatCode="ge" sourceLinked="1"/>
        <c:majorTickMark val="none"/>
        <c:minorTickMark val="none"/>
        <c:tickLblPos val="none"/>
        <c:crossAx val="238730232"/>
        <c:crosses val="autoZero"/>
        <c:auto val="0"/>
        <c:lblAlgn val="ctr"/>
        <c:lblOffset val="100"/>
        <c:noMultiLvlLbl val="1"/>
      </c:catAx>
      <c:valAx>
        <c:axId val="238730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729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1A-4C9F-91AD-B6B70210A406}"/>
            </c:ext>
          </c:extLst>
        </c:ser>
        <c:dLbls>
          <c:showLegendKey val="0"/>
          <c:showVal val="0"/>
          <c:showCatName val="0"/>
          <c:showSerName val="0"/>
          <c:showPercent val="0"/>
          <c:showBubbleSize val="0"/>
        </c:dLbls>
        <c:gapWidth val="180"/>
        <c:overlap val="-90"/>
        <c:axId val="238908376"/>
        <c:axId val="23890876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1A-4C9F-91AD-B6B70210A406}"/>
            </c:ext>
          </c:extLst>
        </c:ser>
        <c:dLbls>
          <c:showLegendKey val="0"/>
          <c:showVal val="0"/>
          <c:showCatName val="0"/>
          <c:showSerName val="0"/>
          <c:showPercent val="0"/>
          <c:showBubbleSize val="0"/>
        </c:dLbls>
        <c:marker val="1"/>
        <c:smooth val="0"/>
        <c:axId val="238908376"/>
        <c:axId val="238908768"/>
      </c:lineChart>
      <c:catAx>
        <c:axId val="238908376"/>
        <c:scaling>
          <c:orientation val="minMax"/>
        </c:scaling>
        <c:delete val="0"/>
        <c:axPos val="b"/>
        <c:numFmt formatCode="ge" sourceLinked="1"/>
        <c:majorTickMark val="none"/>
        <c:minorTickMark val="none"/>
        <c:tickLblPos val="none"/>
        <c:crossAx val="238908768"/>
        <c:crosses val="autoZero"/>
        <c:auto val="0"/>
        <c:lblAlgn val="ctr"/>
        <c:lblOffset val="100"/>
        <c:noMultiLvlLbl val="1"/>
      </c:catAx>
      <c:valAx>
        <c:axId val="238908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908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76-4F35-BFB5-2F3A84ABDD81}"/>
            </c:ext>
          </c:extLst>
        </c:ser>
        <c:dLbls>
          <c:showLegendKey val="0"/>
          <c:showVal val="0"/>
          <c:showCatName val="0"/>
          <c:showSerName val="0"/>
          <c:showPercent val="0"/>
          <c:showBubbleSize val="0"/>
        </c:dLbls>
        <c:gapWidth val="180"/>
        <c:overlap val="-90"/>
        <c:axId val="238909552"/>
        <c:axId val="23890994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76-4F35-BFB5-2F3A84ABDD81}"/>
            </c:ext>
          </c:extLst>
        </c:ser>
        <c:dLbls>
          <c:showLegendKey val="0"/>
          <c:showVal val="0"/>
          <c:showCatName val="0"/>
          <c:showSerName val="0"/>
          <c:showPercent val="0"/>
          <c:showBubbleSize val="0"/>
        </c:dLbls>
        <c:marker val="1"/>
        <c:smooth val="0"/>
        <c:axId val="238909552"/>
        <c:axId val="238909944"/>
      </c:lineChart>
      <c:catAx>
        <c:axId val="238909552"/>
        <c:scaling>
          <c:orientation val="minMax"/>
        </c:scaling>
        <c:delete val="0"/>
        <c:axPos val="b"/>
        <c:numFmt formatCode="ge" sourceLinked="1"/>
        <c:majorTickMark val="none"/>
        <c:minorTickMark val="none"/>
        <c:tickLblPos val="none"/>
        <c:crossAx val="238909944"/>
        <c:crosses val="autoZero"/>
        <c:auto val="0"/>
        <c:lblAlgn val="ctr"/>
        <c:lblOffset val="100"/>
        <c:noMultiLvlLbl val="1"/>
      </c:catAx>
      <c:valAx>
        <c:axId val="238909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90955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BD-4769-8BB4-15FB7BB7B631}"/>
            </c:ext>
          </c:extLst>
        </c:ser>
        <c:dLbls>
          <c:showLegendKey val="0"/>
          <c:showVal val="0"/>
          <c:showCatName val="0"/>
          <c:showSerName val="0"/>
          <c:showPercent val="0"/>
          <c:showBubbleSize val="0"/>
        </c:dLbls>
        <c:gapWidth val="180"/>
        <c:overlap val="-90"/>
        <c:axId val="238910728"/>
        <c:axId val="23891112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BD-4769-8BB4-15FB7BB7B631}"/>
            </c:ext>
          </c:extLst>
        </c:ser>
        <c:dLbls>
          <c:showLegendKey val="0"/>
          <c:showVal val="0"/>
          <c:showCatName val="0"/>
          <c:showSerName val="0"/>
          <c:showPercent val="0"/>
          <c:showBubbleSize val="0"/>
        </c:dLbls>
        <c:marker val="1"/>
        <c:smooth val="0"/>
        <c:axId val="238910728"/>
        <c:axId val="238911120"/>
      </c:lineChart>
      <c:catAx>
        <c:axId val="238910728"/>
        <c:scaling>
          <c:orientation val="minMax"/>
        </c:scaling>
        <c:delete val="0"/>
        <c:axPos val="b"/>
        <c:numFmt formatCode="ge" sourceLinked="1"/>
        <c:majorTickMark val="none"/>
        <c:minorTickMark val="none"/>
        <c:tickLblPos val="none"/>
        <c:crossAx val="238911120"/>
        <c:crosses val="autoZero"/>
        <c:auto val="0"/>
        <c:lblAlgn val="ctr"/>
        <c:lblOffset val="100"/>
        <c:noMultiLvlLbl val="1"/>
      </c:catAx>
      <c:valAx>
        <c:axId val="23891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910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CA-4A37-9660-11B2F67F007C}"/>
            </c:ext>
          </c:extLst>
        </c:ser>
        <c:dLbls>
          <c:showLegendKey val="0"/>
          <c:showVal val="0"/>
          <c:showCatName val="0"/>
          <c:showSerName val="0"/>
          <c:showPercent val="0"/>
          <c:showBubbleSize val="0"/>
        </c:dLbls>
        <c:gapWidth val="180"/>
        <c:overlap val="-90"/>
        <c:axId val="238911904"/>
        <c:axId val="23917974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CA-4A37-9660-11B2F67F007C}"/>
            </c:ext>
          </c:extLst>
        </c:ser>
        <c:dLbls>
          <c:showLegendKey val="0"/>
          <c:showVal val="0"/>
          <c:showCatName val="0"/>
          <c:showSerName val="0"/>
          <c:showPercent val="0"/>
          <c:showBubbleSize val="0"/>
        </c:dLbls>
        <c:marker val="1"/>
        <c:smooth val="0"/>
        <c:axId val="238911904"/>
        <c:axId val="239179744"/>
      </c:lineChart>
      <c:catAx>
        <c:axId val="238911904"/>
        <c:scaling>
          <c:orientation val="minMax"/>
        </c:scaling>
        <c:delete val="0"/>
        <c:axPos val="b"/>
        <c:numFmt formatCode="ge" sourceLinked="1"/>
        <c:majorTickMark val="none"/>
        <c:minorTickMark val="none"/>
        <c:tickLblPos val="none"/>
        <c:crossAx val="239179744"/>
        <c:crosses val="autoZero"/>
        <c:auto val="0"/>
        <c:lblAlgn val="ctr"/>
        <c:lblOffset val="100"/>
        <c:noMultiLvlLbl val="1"/>
      </c:catAx>
      <c:valAx>
        <c:axId val="239179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911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C5-4061-8620-D1CE5425F781}"/>
            </c:ext>
          </c:extLst>
        </c:ser>
        <c:dLbls>
          <c:showLegendKey val="0"/>
          <c:showVal val="0"/>
          <c:showCatName val="0"/>
          <c:showSerName val="0"/>
          <c:showPercent val="0"/>
          <c:showBubbleSize val="0"/>
        </c:dLbls>
        <c:gapWidth val="180"/>
        <c:overlap val="-90"/>
        <c:axId val="239180528"/>
        <c:axId val="23918092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C5-4061-8620-D1CE5425F781}"/>
            </c:ext>
          </c:extLst>
        </c:ser>
        <c:dLbls>
          <c:showLegendKey val="0"/>
          <c:showVal val="0"/>
          <c:showCatName val="0"/>
          <c:showSerName val="0"/>
          <c:showPercent val="0"/>
          <c:showBubbleSize val="0"/>
        </c:dLbls>
        <c:marker val="1"/>
        <c:smooth val="0"/>
        <c:axId val="239180528"/>
        <c:axId val="239180920"/>
      </c:lineChart>
      <c:catAx>
        <c:axId val="239180528"/>
        <c:scaling>
          <c:orientation val="minMax"/>
        </c:scaling>
        <c:delete val="0"/>
        <c:axPos val="b"/>
        <c:numFmt formatCode="ge" sourceLinked="1"/>
        <c:majorTickMark val="none"/>
        <c:minorTickMark val="none"/>
        <c:tickLblPos val="none"/>
        <c:crossAx val="239180920"/>
        <c:crosses val="autoZero"/>
        <c:auto val="0"/>
        <c:lblAlgn val="ctr"/>
        <c:lblOffset val="100"/>
        <c:noMultiLvlLbl val="1"/>
      </c:catAx>
      <c:valAx>
        <c:axId val="239180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80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CE-4449-94E8-7B3E0B70146E}"/>
            </c:ext>
          </c:extLst>
        </c:ser>
        <c:dLbls>
          <c:showLegendKey val="0"/>
          <c:showVal val="0"/>
          <c:showCatName val="0"/>
          <c:showSerName val="0"/>
          <c:showPercent val="0"/>
          <c:showBubbleSize val="0"/>
        </c:dLbls>
        <c:gapWidth val="180"/>
        <c:overlap val="-90"/>
        <c:axId val="239181704"/>
        <c:axId val="23918209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CE-4449-94E8-7B3E0B70146E}"/>
            </c:ext>
          </c:extLst>
        </c:ser>
        <c:dLbls>
          <c:showLegendKey val="0"/>
          <c:showVal val="0"/>
          <c:showCatName val="0"/>
          <c:showSerName val="0"/>
          <c:showPercent val="0"/>
          <c:showBubbleSize val="0"/>
        </c:dLbls>
        <c:marker val="1"/>
        <c:smooth val="0"/>
        <c:axId val="239181704"/>
        <c:axId val="239182096"/>
      </c:lineChart>
      <c:catAx>
        <c:axId val="239181704"/>
        <c:scaling>
          <c:orientation val="minMax"/>
        </c:scaling>
        <c:delete val="0"/>
        <c:axPos val="b"/>
        <c:numFmt formatCode="ge" sourceLinked="1"/>
        <c:majorTickMark val="none"/>
        <c:minorTickMark val="none"/>
        <c:tickLblPos val="none"/>
        <c:crossAx val="239182096"/>
        <c:crosses val="autoZero"/>
        <c:auto val="0"/>
        <c:lblAlgn val="ctr"/>
        <c:lblOffset val="100"/>
        <c:noMultiLvlLbl val="1"/>
      </c:catAx>
      <c:valAx>
        <c:axId val="239182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81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9D-4984-921D-8D4DC5E2C96E}"/>
            </c:ext>
          </c:extLst>
        </c:ser>
        <c:dLbls>
          <c:showLegendKey val="0"/>
          <c:showVal val="0"/>
          <c:showCatName val="0"/>
          <c:showSerName val="0"/>
          <c:showPercent val="0"/>
          <c:showBubbleSize val="0"/>
        </c:dLbls>
        <c:gapWidth val="180"/>
        <c:overlap val="-90"/>
        <c:axId val="239182880"/>
        <c:axId val="23918327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9D-4984-921D-8D4DC5E2C96E}"/>
            </c:ext>
          </c:extLst>
        </c:ser>
        <c:dLbls>
          <c:showLegendKey val="0"/>
          <c:showVal val="0"/>
          <c:showCatName val="0"/>
          <c:showSerName val="0"/>
          <c:showPercent val="0"/>
          <c:showBubbleSize val="0"/>
        </c:dLbls>
        <c:marker val="1"/>
        <c:smooth val="0"/>
        <c:axId val="239182880"/>
        <c:axId val="239183272"/>
      </c:lineChart>
      <c:catAx>
        <c:axId val="239182880"/>
        <c:scaling>
          <c:orientation val="minMax"/>
        </c:scaling>
        <c:delete val="0"/>
        <c:axPos val="b"/>
        <c:numFmt formatCode="ge" sourceLinked="1"/>
        <c:majorTickMark val="none"/>
        <c:minorTickMark val="none"/>
        <c:tickLblPos val="none"/>
        <c:crossAx val="239183272"/>
        <c:crosses val="autoZero"/>
        <c:auto val="0"/>
        <c:lblAlgn val="ctr"/>
        <c:lblOffset val="100"/>
        <c:noMultiLvlLbl val="1"/>
      </c:catAx>
      <c:valAx>
        <c:axId val="239183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82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D2-451E-B7C5-FA1F648976D2}"/>
            </c:ext>
          </c:extLst>
        </c:ser>
        <c:dLbls>
          <c:showLegendKey val="0"/>
          <c:showVal val="0"/>
          <c:showCatName val="0"/>
          <c:showSerName val="0"/>
          <c:showPercent val="0"/>
          <c:showBubbleSize val="0"/>
        </c:dLbls>
        <c:gapWidth val="180"/>
        <c:overlap val="-90"/>
        <c:axId val="192815224"/>
        <c:axId val="19279950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D2-451E-B7C5-FA1F648976D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D2D2-451E-B7C5-FA1F648976D2}"/>
            </c:ext>
          </c:extLst>
        </c:ser>
        <c:dLbls>
          <c:showLegendKey val="0"/>
          <c:showVal val="0"/>
          <c:showCatName val="0"/>
          <c:showSerName val="0"/>
          <c:showPercent val="0"/>
          <c:showBubbleSize val="0"/>
        </c:dLbls>
        <c:marker val="1"/>
        <c:smooth val="0"/>
        <c:axId val="192815224"/>
        <c:axId val="192799504"/>
      </c:lineChart>
      <c:catAx>
        <c:axId val="192815224"/>
        <c:scaling>
          <c:orientation val="minMax"/>
        </c:scaling>
        <c:delete val="0"/>
        <c:axPos val="b"/>
        <c:numFmt formatCode="ge" sourceLinked="1"/>
        <c:majorTickMark val="none"/>
        <c:minorTickMark val="none"/>
        <c:tickLblPos val="none"/>
        <c:crossAx val="192799504"/>
        <c:crosses val="autoZero"/>
        <c:auto val="0"/>
        <c:lblAlgn val="ctr"/>
        <c:lblOffset val="100"/>
        <c:noMultiLvlLbl val="1"/>
      </c:catAx>
      <c:valAx>
        <c:axId val="19279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815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C2-4709-90E6-2D07F6FCF4D4}"/>
            </c:ext>
          </c:extLst>
        </c:ser>
        <c:dLbls>
          <c:showLegendKey val="0"/>
          <c:showVal val="0"/>
          <c:showCatName val="0"/>
          <c:showSerName val="0"/>
          <c:showPercent val="0"/>
          <c:showBubbleSize val="0"/>
        </c:dLbls>
        <c:gapWidth val="180"/>
        <c:overlap val="-90"/>
        <c:axId val="239332704"/>
        <c:axId val="23933309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C2-4709-90E6-2D07F6FCF4D4}"/>
            </c:ext>
          </c:extLst>
        </c:ser>
        <c:dLbls>
          <c:showLegendKey val="0"/>
          <c:showVal val="0"/>
          <c:showCatName val="0"/>
          <c:showSerName val="0"/>
          <c:showPercent val="0"/>
          <c:showBubbleSize val="0"/>
        </c:dLbls>
        <c:marker val="1"/>
        <c:smooth val="0"/>
        <c:axId val="239332704"/>
        <c:axId val="239333096"/>
      </c:lineChart>
      <c:catAx>
        <c:axId val="239332704"/>
        <c:scaling>
          <c:orientation val="minMax"/>
        </c:scaling>
        <c:delete val="0"/>
        <c:axPos val="b"/>
        <c:numFmt formatCode="ge" sourceLinked="1"/>
        <c:majorTickMark val="none"/>
        <c:minorTickMark val="none"/>
        <c:tickLblPos val="none"/>
        <c:crossAx val="239333096"/>
        <c:crosses val="autoZero"/>
        <c:auto val="0"/>
        <c:lblAlgn val="ctr"/>
        <c:lblOffset val="100"/>
        <c:noMultiLvlLbl val="1"/>
      </c:catAx>
      <c:valAx>
        <c:axId val="239333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332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13651.7</c:v>
                </c:pt>
                <c:pt idx="1">
                  <c:v>20434.400000000001</c:v>
                </c:pt>
                <c:pt idx="2">
                  <c:v>19676.099999999999</c:v>
                </c:pt>
                <c:pt idx="3">
                  <c:v>14962.4</c:v>
                </c:pt>
                <c:pt idx="4">
                  <c:v>13586.3</c:v>
                </c:pt>
              </c:numCache>
            </c:numRef>
          </c:val>
          <c:extLst xmlns:c16r2="http://schemas.microsoft.com/office/drawing/2015/06/chart">
            <c:ext xmlns:c16="http://schemas.microsoft.com/office/drawing/2014/chart" uri="{C3380CC4-5D6E-409C-BE32-E72D297353CC}">
              <c16:uniqueId val="{00000000-A110-489C-B920-0323DF5F9077}"/>
            </c:ext>
          </c:extLst>
        </c:ser>
        <c:dLbls>
          <c:showLegendKey val="0"/>
          <c:showVal val="0"/>
          <c:showCatName val="0"/>
          <c:showSerName val="0"/>
          <c:showPercent val="0"/>
          <c:showBubbleSize val="0"/>
        </c:dLbls>
        <c:gapWidth val="180"/>
        <c:overlap val="-90"/>
        <c:axId val="193703600"/>
        <c:axId val="19237841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A110-489C-B920-0323DF5F9077}"/>
            </c:ext>
          </c:extLst>
        </c:ser>
        <c:dLbls>
          <c:showLegendKey val="0"/>
          <c:showVal val="0"/>
          <c:showCatName val="0"/>
          <c:showSerName val="0"/>
          <c:showPercent val="0"/>
          <c:showBubbleSize val="0"/>
        </c:dLbls>
        <c:marker val="1"/>
        <c:smooth val="0"/>
        <c:axId val="193703600"/>
        <c:axId val="192378416"/>
      </c:lineChart>
      <c:catAx>
        <c:axId val="193703600"/>
        <c:scaling>
          <c:orientation val="minMax"/>
        </c:scaling>
        <c:delete val="0"/>
        <c:axPos val="b"/>
        <c:numFmt formatCode="ge" sourceLinked="1"/>
        <c:majorTickMark val="none"/>
        <c:minorTickMark val="none"/>
        <c:tickLblPos val="none"/>
        <c:crossAx val="192378416"/>
        <c:crosses val="autoZero"/>
        <c:auto val="0"/>
        <c:lblAlgn val="ctr"/>
        <c:lblOffset val="100"/>
        <c:noMultiLvlLbl val="1"/>
      </c:catAx>
      <c:valAx>
        <c:axId val="19237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703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75807</c:v>
                </c:pt>
                <c:pt idx="1">
                  <c:v>9269</c:v>
                </c:pt>
                <c:pt idx="2">
                  <c:v>-5601</c:v>
                </c:pt>
                <c:pt idx="3">
                  <c:v>22006</c:v>
                </c:pt>
                <c:pt idx="4">
                  <c:v>-14782</c:v>
                </c:pt>
              </c:numCache>
            </c:numRef>
          </c:val>
          <c:extLst xmlns:c16r2="http://schemas.microsoft.com/office/drawing/2015/06/chart">
            <c:ext xmlns:c16="http://schemas.microsoft.com/office/drawing/2014/chart" uri="{C3380CC4-5D6E-409C-BE32-E72D297353CC}">
              <c16:uniqueId val="{00000000-D152-4B1D-ACBD-295F0883CDC6}"/>
            </c:ext>
          </c:extLst>
        </c:ser>
        <c:dLbls>
          <c:showLegendKey val="0"/>
          <c:showVal val="0"/>
          <c:showCatName val="0"/>
          <c:showSerName val="0"/>
          <c:showPercent val="0"/>
          <c:showBubbleSize val="0"/>
        </c:dLbls>
        <c:gapWidth val="180"/>
        <c:overlap val="-90"/>
        <c:axId val="193288792"/>
        <c:axId val="19373009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D152-4B1D-ACBD-295F0883CDC6}"/>
            </c:ext>
          </c:extLst>
        </c:ser>
        <c:dLbls>
          <c:showLegendKey val="0"/>
          <c:showVal val="0"/>
          <c:showCatName val="0"/>
          <c:showSerName val="0"/>
          <c:showPercent val="0"/>
          <c:showBubbleSize val="0"/>
        </c:dLbls>
        <c:marker val="1"/>
        <c:smooth val="0"/>
        <c:axId val="193288792"/>
        <c:axId val="193730096"/>
      </c:lineChart>
      <c:catAx>
        <c:axId val="193288792"/>
        <c:scaling>
          <c:orientation val="minMax"/>
        </c:scaling>
        <c:delete val="0"/>
        <c:axPos val="b"/>
        <c:numFmt formatCode="ge" sourceLinked="1"/>
        <c:majorTickMark val="none"/>
        <c:minorTickMark val="none"/>
        <c:tickLblPos val="none"/>
        <c:crossAx val="193730096"/>
        <c:crosses val="autoZero"/>
        <c:auto val="0"/>
        <c:lblAlgn val="ctr"/>
        <c:lblOffset val="100"/>
        <c:noMultiLvlLbl val="1"/>
      </c:catAx>
      <c:valAx>
        <c:axId val="1937300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288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65.599999999999994</c:v>
                </c:pt>
                <c:pt idx="1">
                  <c:v>65.2</c:v>
                </c:pt>
                <c:pt idx="2">
                  <c:v>61.2</c:v>
                </c:pt>
                <c:pt idx="3">
                  <c:v>57.6</c:v>
                </c:pt>
                <c:pt idx="4">
                  <c:v>58</c:v>
                </c:pt>
              </c:numCache>
            </c:numRef>
          </c:val>
          <c:extLst xmlns:c16r2="http://schemas.microsoft.com/office/drawing/2015/06/chart">
            <c:ext xmlns:c16="http://schemas.microsoft.com/office/drawing/2014/chart" uri="{C3380CC4-5D6E-409C-BE32-E72D297353CC}">
              <c16:uniqueId val="{00000000-7938-4CC4-9504-89357C858198}"/>
            </c:ext>
          </c:extLst>
        </c:ser>
        <c:dLbls>
          <c:showLegendKey val="0"/>
          <c:showVal val="0"/>
          <c:showCatName val="0"/>
          <c:showSerName val="0"/>
          <c:showPercent val="0"/>
          <c:showBubbleSize val="0"/>
        </c:dLbls>
        <c:gapWidth val="180"/>
        <c:overlap val="-90"/>
        <c:axId val="193838456"/>
        <c:axId val="19383884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7938-4CC4-9504-89357C858198}"/>
            </c:ext>
          </c:extLst>
        </c:ser>
        <c:dLbls>
          <c:showLegendKey val="0"/>
          <c:showVal val="0"/>
          <c:showCatName val="0"/>
          <c:showSerName val="0"/>
          <c:showPercent val="0"/>
          <c:showBubbleSize val="0"/>
        </c:dLbls>
        <c:marker val="1"/>
        <c:smooth val="0"/>
        <c:axId val="193838456"/>
        <c:axId val="193838848"/>
      </c:lineChart>
      <c:catAx>
        <c:axId val="193838456"/>
        <c:scaling>
          <c:orientation val="minMax"/>
        </c:scaling>
        <c:delete val="0"/>
        <c:axPos val="b"/>
        <c:numFmt formatCode="ge" sourceLinked="1"/>
        <c:majorTickMark val="none"/>
        <c:minorTickMark val="none"/>
        <c:tickLblPos val="none"/>
        <c:crossAx val="193838848"/>
        <c:crosses val="autoZero"/>
        <c:auto val="0"/>
        <c:lblAlgn val="ctr"/>
        <c:lblOffset val="100"/>
        <c:noMultiLvlLbl val="1"/>
      </c:catAx>
      <c:valAx>
        <c:axId val="19383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838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28.8</c:v>
                </c:pt>
                <c:pt idx="1">
                  <c:v>19.8</c:v>
                </c:pt>
                <c:pt idx="2">
                  <c:v>10</c:v>
                </c:pt>
                <c:pt idx="3">
                  <c:v>25</c:v>
                </c:pt>
                <c:pt idx="4">
                  <c:v>19.7</c:v>
                </c:pt>
              </c:numCache>
            </c:numRef>
          </c:val>
          <c:extLst xmlns:c16r2="http://schemas.microsoft.com/office/drawing/2015/06/chart">
            <c:ext xmlns:c16="http://schemas.microsoft.com/office/drawing/2014/chart" uri="{C3380CC4-5D6E-409C-BE32-E72D297353CC}">
              <c16:uniqueId val="{00000000-E70B-4D6A-A97A-52803C0EC966}"/>
            </c:ext>
          </c:extLst>
        </c:ser>
        <c:dLbls>
          <c:showLegendKey val="0"/>
          <c:showVal val="0"/>
          <c:showCatName val="0"/>
          <c:showSerName val="0"/>
          <c:showPercent val="0"/>
          <c:showBubbleSize val="0"/>
        </c:dLbls>
        <c:gapWidth val="180"/>
        <c:overlap val="-90"/>
        <c:axId val="193839632"/>
        <c:axId val="19384002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E70B-4D6A-A97A-52803C0EC966}"/>
            </c:ext>
          </c:extLst>
        </c:ser>
        <c:dLbls>
          <c:showLegendKey val="0"/>
          <c:showVal val="0"/>
          <c:showCatName val="0"/>
          <c:showSerName val="0"/>
          <c:showPercent val="0"/>
          <c:showBubbleSize val="0"/>
        </c:dLbls>
        <c:marker val="1"/>
        <c:smooth val="0"/>
        <c:axId val="193839632"/>
        <c:axId val="193840024"/>
      </c:lineChart>
      <c:catAx>
        <c:axId val="193839632"/>
        <c:scaling>
          <c:orientation val="minMax"/>
        </c:scaling>
        <c:delete val="0"/>
        <c:axPos val="b"/>
        <c:numFmt formatCode="ge" sourceLinked="1"/>
        <c:majorTickMark val="none"/>
        <c:minorTickMark val="none"/>
        <c:tickLblPos val="none"/>
        <c:crossAx val="193840024"/>
        <c:crosses val="autoZero"/>
        <c:auto val="0"/>
        <c:lblAlgn val="ctr"/>
        <c:lblOffset val="100"/>
        <c:noMultiLvlLbl val="1"/>
      </c:catAx>
      <c:valAx>
        <c:axId val="193840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83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16.2</c:v>
                </c:pt>
                <c:pt idx="1">
                  <c:v>7.7</c:v>
                </c:pt>
                <c:pt idx="2">
                  <c:v>3.1</c:v>
                </c:pt>
                <c:pt idx="3">
                  <c:v>0.5</c:v>
                </c:pt>
                <c:pt idx="4">
                  <c:v>0</c:v>
                </c:pt>
              </c:numCache>
            </c:numRef>
          </c:val>
          <c:extLst xmlns:c16r2="http://schemas.microsoft.com/office/drawing/2015/06/chart">
            <c:ext xmlns:c16="http://schemas.microsoft.com/office/drawing/2014/chart" uri="{C3380CC4-5D6E-409C-BE32-E72D297353CC}">
              <c16:uniqueId val="{00000000-02E3-4F76-BA84-7611CB7D71B9}"/>
            </c:ext>
          </c:extLst>
        </c:ser>
        <c:dLbls>
          <c:showLegendKey val="0"/>
          <c:showVal val="0"/>
          <c:showCatName val="0"/>
          <c:showSerName val="0"/>
          <c:showPercent val="0"/>
          <c:showBubbleSize val="0"/>
        </c:dLbls>
        <c:gapWidth val="180"/>
        <c:overlap val="-90"/>
        <c:axId val="193088272"/>
        <c:axId val="19308866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02E3-4F76-BA84-7611CB7D71B9}"/>
            </c:ext>
          </c:extLst>
        </c:ser>
        <c:dLbls>
          <c:showLegendKey val="0"/>
          <c:showVal val="0"/>
          <c:showCatName val="0"/>
          <c:showSerName val="0"/>
          <c:showPercent val="0"/>
          <c:showBubbleSize val="0"/>
        </c:dLbls>
        <c:marker val="1"/>
        <c:smooth val="0"/>
        <c:axId val="193088272"/>
        <c:axId val="193088664"/>
      </c:lineChart>
      <c:catAx>
        <c:axId val="193088272"/>
        <c:scaling>
          <c:orientation val="minMax"/>
        </c:scaling>
        <c:delete val="0"/>
        <c:axPos val="b"/>
        <c:numFmt formatCode="ge" sourceLinked="1"/>
        <c:majorTickMark val="none"/>
        <c:minorTickMark val="none"/>
        <c:tickLblPos val="none"/>
        <c:crossAx val="193088664"/>
        <c:crosses val="autoZero"/>
        <c:auto val="0"/>
        <c:lblAlgn val="ctr"/>
        <c:lblOffset val="100"/>
        <c:noMultiLvlLbl val="1"/>
      </c:catAx>
      <c:valAx>
        <c:axId val="193088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088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B2-4010-B9E0-578CA729CA0A}"/>
            </c:ext>
          </c:extLst>
        </c:ser>
        <c:dLbls>
          <c:showLegendKey val="0"/>
          <c:showVal val="0"/>
          <c:showCatName val="0"/>
          <c:showSerName val="0"/>
          <c:showPercent val="0"/>
          <c:showBubbleSize val="0"/>
        </c:dLbls>
        <c:gapWidth val="180"/>
        <c:overlap val="-90"/>
        <c:axId val="193089448"/>
        <c:axId val="19308984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B2-4010-B9E0-578CA729CA0A}"/>
            </c:ext>
          </c:extLst>
        </c:ser>
        <c:dLbls>
          <c:showLegendKey val="0"/>
          <c:showVal val="0"/>
          <c:showCatName val="0"/>
          <c:showSerName val="0"/>
          <c:showPercent val="0"/>
          <c:showBubbleSize val="0"/>
        </c:dLbls>
        <c:marker val="1"/>
        <c:smooth val="0"/>
        <c:axId val="193089448"/>
        <c:axId val="193089840"/>
      </c:lineChart>
      <c:catAx>
        <c:axId val="193089448"/>
        <c:scaling>
          <c:orientation val="minMax"/>
        </c:scaling>
        <c:delete val="0"/>
        <c:axPos val="b"/>
        <c:numFmt formatCode="ge" sourceLinked="1"/>
        <c:majorTickMark val="none"/>
        <c:minorTickMark val="none"/>
        <c:tickLblPos val="none"/>
        <c:crossAx val="193089840"/>
        <c:crosses val="autoZero"/>
        <c:auto val="0"/>
        <c:lblAlgn val="ctr"/>
        <c:lblOffset val="100"/>
        <c:noMultiLvlLbl val="1"/>
      </c:catAx>
      <c:valAx>
        <c:axId val="193089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30894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98841" y="7280400"/>
          <a:ext cx="5688086" cy="287234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58770" y="7280400"/>
          <a:ext cx="5681284" cy="287234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11895" y="7280400"/>
          <a:ext cx="5688087" cy="287234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375906" y="7280400"/>
          <a:ext cx="5690808" cy="287234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356245" y="7280400"/>
          <a:ext cx="5697611" cy="287234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26342" y="12013045"/>
          <a:ext cx="5686265" cy="2893989"/>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26342" y="15061046"/>
          <a:ext cx="5686265" cy="288965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26342" y="18122034"/>
          <a:ext cx="5686265" cy="288965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26342" y="21165705"/>
          <a:ext cx="5686265" cy="288966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26342" y="24176183"/>
          <a:ext cx="5686265" cy="288965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01298" y="12013045"/>
          <a:ext cx="5182453" cy="2893989"/>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01298" y="15061046"/>
          <a:ext cx="5182453" cy="288965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01298" y="18122034"/>
          <a:ext cx="5182453" cy="288965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01298" y="21165705"/>
          <a:ext cx="5182453" cy="288966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01298" y="24176183"/>
          <a:ext cx="5182453" cy="288965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877108" y="12013045"/>
          <a:ext cx="5191977" cy="2893989"/>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877108" y="15061046"/>
          <a:ext cx="5191977" cy="288965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877108" y="18122034"/>
          <a:ext cx="5191977" cy="288965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877108" y="21165705"/>
          <a:ext cx="5191977" cy="288966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877108" y="24176183"/>
          <a:ext cx="5191977" cy="288965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731269" y="12013045"/>
          <a:ext cx="5191978" cy="2893989"/>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731269" y="15061046"/>
          <a:ext cx="5191978" cy="288965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731269" y="18122034"/>
          <a:ext cx="5191978" cy="288965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731269" y="21165705"/>
          <a:ext cx="5191978" cy="288966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731269" y="24176183"/>
          <a:ext cx="5191978" cy="288965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642952" y="12013045"/>
          <a:ext cx="5191977" cy="2893989"/>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642952" y="15061046"/>
          <a:ext cx="5191977" cy="288965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642952" y="18122034"/>
          <a:ext cx="5191977" cy="288965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642952" y="21165705"/>
          <a:ext cx="5191977" cy="288966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642952" y="24176183"/>
          <a:ext cx="5191977" cy="288965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372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373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373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373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373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373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373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373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373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373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373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374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374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3742"/>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3743"/>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3744"/>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3745"/>
                </a:ext>
              </a:extLst>
            </xdr:cNvPicPr>
          </xdr:nvPicPr>
          <xdr:blipFill>
            <a:blip xmlns:r="http://schemas.openxmlformats.org/officeDocument/2006/relationships" r:embed="rId45"/>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3746"/>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3747"/>
                </a:ext>
              </a:extLst>
            </xdr:cNvPicPr>
          </xdr:nvPicPr>
          <xdr:blipFill>
            <a:blip xmlns:r="http://schemas.openxmlformats.org/officeDocument/2006/relationships" r:embed="rId47"/>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3748"/>
                </a:ext>
              </a:extLst>
            </xdr:cNvPicPr>
          </xdr:nvPicPr>
          <xdr:blipFill>
            <a:blip xmlns:r="http://schemas.openxmlformats.org/officeDocument/2006/relationships" r:embed="rId48"/>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3749"/>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3750"/>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3751"/>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3752"/>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3753"/>
                </a:ext>
              </a:extLst>
            </xdr:cNvPicPr>
          </xdr:nvPicPr>
          <xdr:blipFill>
            <a:blip xmlns:r="http://schemas.openxmlformats.org/officeDocument/2006/relationships" r:embed="rId4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3754"/>
                </a:ext>
              </a:extLst>
            </xdr:cNvPicPr>
          </xdr:nvPicPr>
          <xdr:blipFill>
            <a:blip xmlns:r="http://schemas.openxmlformats.org/officeDocument/2006/relationships" r:embed="rId43"/>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3755"/>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3756"/>
                </a:ext>
              </a:extLst>
            </xdr:cNvPicPr>
          </xdr:nvPicPr>
          <xdr:blipFill>
            <a:blip xmlns:r="http://schemas.openxmlformats.org/officeDocument/2006/relationships" r:embed="rId43"/>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3757"/>
                </a:ext>
              </a:extLst>
            </xdr:cNvPicPr>
          </xdr:nvPicPr>
          <xdr:blipFill>
            <a:blip xmlns:r="http://schemas.openxmlformats.org/officeDocument/2006/relationships" r:embed="rId43"/>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3758"/>
                </a:ext>
              </a:extLst>
            </xdr:cNvPicPr>
          </xdr:nvPicPr>
          <xdr:blipFill>
            <a:blip xmlns:r="http://schemas.openxmlformats.org/officeDocument/2006/relationships" r:embed="rId43"/>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3759"/>
                </a:ext>
              </a:extLst>
            </xdr:cNvPicPr>
          </xdr:nvPicPr>
          <xdr:blipFill>
            <a:blip xmlns:r="http://schemas.openxmlformats.org/officeDocument/2006/relationships" r:embed="rId49"/>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3760"/>
                </a:ext>
              </a:extLst>
            </xdr:cNvPicPr>
          </xdr:nvPicPr>
          <xdr:blipFill>
            <a:blip xmlns:r="http://schemas.openxmlformats.org/officeDocument/2006/relationships" r:embed="rId49"/>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3761"/>
                </a:ext>
              </a:extLst>
            </xdr:cNvPicPr>
          </xdr:nvPicPr>
          <xdr:blipFill>
            <a:blip xmlns:r="http://schemas.openxmlformats.org/officeDocument/2006/relationships" r:embed="rId49"/>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3762"/>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3763"/>
                </a:ext>
              </a:extLst>
            </xdr:cNvPicPr>
          </xdr:nvPicPr>
          <xdr:blipFill>
            <a:blip xmlns:r="http://schemas.openxmlformats.org/officeDocument/2006/relationships" r:embed="rId49"/>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3764"/>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3765"/>
                </a:ext>
              </a:extLst>
            </xdr:cNvPicPr>
          </xdr:nvPicPr>
          <xdr:blipFill>
            <a:blip xmlns:r="http://schemas.openxmlformats.org/officeDocument/2006/relationships" r:embed="rId49"/>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3766"/>
                </a:ext>
              </a:extLst>
            </xdr:cNvPicPr>
          </xdr:nvPicPr>
          <xdr:blipFill>
            <a:blip xmlns:r="http://schemas.openxmlformats.org/officeDocument/2006/relationships" r:embed="rId49"/>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3767"/>
                </a:ext>
              </a:extLst>
            </xdr:cNvPicPr>
          </xdr:nvPicPr>
          <xdr:blipFill>
            <a:blip xmlns:r="http://schemas.openxmlformats.org/officeDocument/2006/relationships" r:embed="rId49"/>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3768"/>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3769"/>
                </a:ext>
              </a:extLst>
            </xdr:cNvPicPr>
          </xdr:nvPicPr>
          <xdr:blipFill>
            <a:blip xmlns:r="http://schemas.openxmlformats.org/officeDocument/2006/relationships" r:embed="rId49"/>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3770"/>
                </a:ext>
              </a:extLst>
            </xdr:cNvPicPr>
          </xdr:nvPicPr>
          <xdr:blipFill>
            <a:blip xmlns:r="http://schemas.openxmlformats.org/officeDocument/2006/relationships" r:embed="rId49"/>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3771"/>
                </a:ext>
              </a:extLst>
            </xdr:cNvPicPr>
          </xdr:nvPicPr>
          <xdr:blipFill>
            <a:blip xmlns:r="http://schemas.openxmlformats.org/officeDocument/2006/relationships" r:embed="rId49"/>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3772"/>
                </a:ext>
              </a:extLst>
            </xdr:cNvPicPr>
          </xdr:nvPicPr>
          <xdr:blipFill>
            <a:blip xmlns:r="http://schemas.openxmlformats.org/officeDocument/2006/relationships" r:embed="rId49"/>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3773"/>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3774"/>
                </a:ext>
              </a:extLst>
            </xdr:cNvPicPr>
          </xdr:nvPicPr>
          <xdr:blipFill>
            <a:blip xmlns:r="http://schemas.openxmlformats.org/officeDocument/2006/relationships" r:embed="rId49"/>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3775"/>
                </a:ext>
              </a:extLst>
            </xdr:cNvPicPr>
          </xdr:nvPicPr>
          <xdr:blipFill>
            <a:blip xmlns:r="http://schemas.openxmlformats.org/officeDocument/2006/relationships" r:embed="rId50"/>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3776"/>
                </a:ext>
              </a:extLst>
            </xdr:cNvPicPr>
          </xdr:nvPicPr>
          <xdr:blipFill>
            <a:blip xmlns:r="http://schemas.openxmlformats.org/officeDocument/2006/relationships" r:embed="rId50"/>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大阪府　泉北環境整備施設組合</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268</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f>データ!N6</f>
        <v>1</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128</v>
      </c>
      <c r="G7" s="170"/>
      <c r="H7" s="170"/>
      <c r="I7" s="170"/>
      <c r="J7" s="171" t="s">
        <v>129</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131</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f>データ!AB6</f>
        <v>53466</v>
      </c>
      <c r="G13" s="151"/>
      <c r="H13" s="150">
        <f>データ!AC6</f>
        <v>53097</v>
      </c>
      <c r="I13" s="151"/>
      <c r="J13" s="150">
        <f>データ!AD6</f>
        <v>49964</v>
      </c>
      <c r="K13" s="151"/>
      <c r="L13" s="150">
        <f>データ!AE6</f>
        <v>46916</v>
      </c>
      <c r="M13" s="151"/>
      <c r="N13" s="152">
        <f>データ!AF6</f>
        <v>47270</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53466</v>
      </c>
      <c r="G16" s="146"/>
      <c r="H16" s="146">
        <f>データ!AR6</f>
        <v>53097</v>
      </c>
      <c r="I16" s="146"/>
      <c r="J16" s="146">
        <f>データ!AS6</f>
        <v>49964</v>
      </c>
      <c r="K16" s="146"/>
      <c r="L16" s="146">
        <f>データ!AT6</f>
        <v>46916</v>
      </c>
      <c r="M16" s="146"/>
      <c r="N16" s="138">
        <f>データ!AU6</f>
        <v>47270</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t="str">
        <f>データ!AV6</f>
        <v>-</v>
      </c>
      <c r="G19" s="136"/>
      <c r="H19" s="136"/>
      <c r="I19" s="136">
        <f>データ!AW6</f>
        <v>336775</v>
      </c>
      <c r="J19" s="136"/>
      <c r="K19" s="136"/>
      <c r="L19" s="136">
        <f>データ!AX6</f>
        <v>336775</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270</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EZ63WZeN/r4cFiwFihi5QBVg6S5MEDe2/slJ3V/KICv037B31tQxSBpLg1DjB1d9JibZlzRzP6iUCUOirQFyGw==" saltValue="tvajk2LiBgK+1Kiru+Z9s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2017</v>
      </c>
      <c r="C6" s="67" t="str">
        <f t="shared" ref="C6:AX6" si="6">C7</f>
        <v>278289</v>
      </c>
      <c r="D6" s="67" t="str">
        <f t="shared" si="6"/>
        <v>47</v>
      </c>
      <c r="E6" s="67" t="str">
        <f t="shared" si="6"/>
        <v>04</v>
      </c>
      <c r="F6" s="67" t="str">
        <f t="shared" si="6"/>
        <v>0</v>
      </c>
      <c r="G6" s="67" t="str">
        <f t="shared" si="6"/>
        <v>000</v>
      </c>
      <c r="H6" s="67" t="str">
        <f t="shared" si="6"/>
        <v>大阪府　泉北環境整備施設組合</v>
      </c>
      <c r="I6" s="67" t="str">
        <f t="shared" si="6"/>
        <v>法非適用</v>
      </c>
      <c r="J6" s="67" t="str">
        <f t="shared" si="6"/>
        <v>電気事業</v>
      </c>
      <c r="K6" s="67" t="str">
        <f t="shared" si="6"/>
        <v>非設置</v>
      </c>
      <c r="L6" s="68" t="str">
        <f t="shared" si="6"/>
        <v>該当数値なし</v>
      </c>
      <c r="M6" s="69" t="str">
        <f t="shared" si="6"/>
        <v>-</v>
      </c>
      <c r="N6" s="69">
        <f t="shared" si="6"/>
        <v>1</v>
      </c>
      <c r="O6" s="69" t="str">
        <f t="shared" si="6"/>
        <v>-</v>
      </c>
      <c r="P6" s="69" t="str">
        <f t="shared" si="6"/>
        <v>-</v>
      </c>
      <c r="Q6" s="69" t="str">
        <f t="shared" si="6"/>
        <v>-</v>
      </c>
      <c r="R6" s="70" t="str">
        <f>R7</f>
        <v>平成31年3月31日　泉北クリーンセンター</v>
      </c>
      <c r="S6" s="71" t="str">
        <f t="shared" si="6"/>
        <v>平成35年1月25日　泉北クリーンセンター</v>
      </c>
      <c r="T6" s="67" t="str">
        <f t="shared" si="6"/>
        <v>無</v>
      </c>
      <c r="U6" s="71" t="str">
        <f t="shared" si="6"/>
        <v>株式会社F-Power</v>
      </c>
      <c r="V6" s="68" t="str">
        <f t="shared" si="6"/>
        <v>-</v>
      </c>
      <c r="W6" s="69" t="str">
        <f>W7</f>
        <v>-</v>
      </c>
      <c r="X6" s="69" t="str">
        <f t="shared" si="6"/>
        <v>-</v>
      </c>
      <c r="Y6" s="69" t="str">
        <f t="shared" si="6"/>
        <v>-</v>
      </c>
      <c r="Z6" s="69" t="str">
        <f t="shared" si="6"/>
        <v>-</v>
      </c>
      <c r="AA6" s="69" t="str">
        <f t="shared" si="6"/>
        <v>-</v>
      </c>
      <c r="AB6" s="69">
        <f t="shared" si="6"/>
        <v>53466</v>
      </c>
      <c r="AC6" s="69">
        <f t="shared" si="6"/>
        <v>53097</v>
      </c>
      <c r="AD6" s="69">
        <f t="shared" si="6"/>
        <v>49964</v>
      </c>
      <c r="AE6" s="69">
        <f t="shared" si="6"/>
        <v>46916</v>
      </c>
      <c r="AF6" s="69">
        <f t="shared" si="6"/>
        <v>47270</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53466</v>
      </c>
      <c r="AR6" s="69">
        <f t="shared" si="6"/>
        <v>53097</v>
      </c>
      <c r="AS6" s="69">
        <f t="shared" si="6"/>
        <v>49964</v>
      </c>
      <c r="AT6" s="69">
        <f t="shared" si="6"/>
        <v>46916</v>
      </c>
      <c r="AU6" s="69">
        <f t="shared" si="6"/>
        <v>47270</v>
      </c>
      <c r="AV6" s="69" t="str">
        <f t="shared" si="6"/>
        <v>-</v>
      </c>
      <c r="AW6" s="69">
        <f t="shared" si="6"/>
        <v>336775</v>
      </c>
      <c r="AX6" s="69">
        <f t="shared" si="6"/>
        <v>336775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t="s">
        <v>126</v>
      </c>
      <c r="M7" s="79" t="s">
        <v>127</v>
      </c>
      <c r="N7" s="79">
        <v>1</v>
      </c>
      <c r="O7" s="80" t="s">
        <v>127</v>
      </c>
      <c r="P7" s="80" t="s">
        <v>127</v>
      </c>
      <c r="Q7" s="80" t="s">
        <v>127</v>
      </c>
      <c r="R7" s="81" t="s">
        <v>128</v>
      </c>
      <c r="S7" s="81" t="s">
        <v>129</v>
      </c>
      <c r="T7" s="82" t="s">
        <v>130</v>
      </c>
      <c r="U7" s="81" t="s">
        <v>131</v>
      </c>
      <c r="V7" s="78" t="s">
        <v>127</v>
      </c>
      <c r="W7" s="80" t="s">
        <v>127</v>
      </c>
      <c r="X7" s="80" t="s">
        <v>127</v>
      </c>
      <c r="Y7" s="80" t="s">
        <v>127</v>
      </c>
      <c r="Z7" s="80" t="s">
        <v>127</v>
      </c>
      <c r="AA7" s="80" t="s">
        <v>127</v>
      </c>
      <c r="AB7" s="80">
        <v>53466</v>
      </c>
      <c r="AC7" s="80">
        <v>53097</v>
      </c>
      <c r="AD7" s="80">
        <v>49964</v>
      </c>
      <c r="AE7" s="80">
        <v>46916</v>
      </c>
      <c r="AF7" s="80">
        <v>47270</v>
      </c>
      <c r="AG7" s="80" t="s">
        <v>127</v>
      </c>
      <c r="AH7" s="80" t="s">
        <v>127</v>
      </c>
      <c r="AI7" s="80" t="s">
        <v>127</v>
      </c>
      <c r="AJ7" s="80" t="s">
        <v>127</v>
      </c>
      <c r="AK7" s="80" t="s">
        <v>127</v>
      </c>
      <c r="AL7" s="80" t="s">
        <v>127</v>
      </c>
      <c r="AM7" s="80" t="s">
        <v>127</v>
      </c>
      <c r="AN7" s="80" t="s">
        <v>127</v>
      </c>
      <c r="AO7" s="80" t="s">
        <v>127</v>
      </c>
      <c r="AP7" s="80" t="s">
        <v>127</v>
      </c>
      <c r="AQ7" s="80">
        <v>53466</v>
      </c>
      <c r="AR7" s="80">
        <v>53097</v>
      </c>
      <c r="AS7" s="80">
        <v>49964</v>
      </c>
      <c r="AT7" s="80">
        <v>46916</v>
      </c>
      <c r="AU7" s="80">
        <v>47270</v>
      </c>
      <c r="AV7" s="80" t="s">
        <v>127</v>
      </c>
      <c r="AW7" s="80">
        <v>336775</v>
      </c>
      <c r="AX7" s="80">
        <v>336775</v>
      </c>
      <c r="AY7" s="83">
        <v>109.8</v>
      </c>
      <c r="AZ7" s="83">
        <v>96.5</v>
      </c>
      <c r="BA7" s="83">
        <v>93.5</v>
      </c>
      <c r="BB7" s="83">
        <v>101.7</v>
      </c>
      <c r="BC7" s="83">
        <v>95.5</v>
      </c>
      <c r="BD7" s="83">
        <v>164.1</v>
      </c>
      <c r="BE7" s="83">
        <v>124.4</v>
      </c>
      <c r="BF7" s="83">
        <v>118.8</v>
      </c>
      <c r="BG7" s="83">
        <v>88.8</v>
      </c>
      <c r="BH7" s="83">
        <v>121.3</v>
      </c>
      <c r="BI7" s="83">
        <v>100</v>
      </c>
      <c r="BJ7" s="83">
        <v>1388.6</v>
      </c>
      <c r="BK7" s="83">
        <v>1438.5</v>
      </c>
      <c r="BL7" s="83">
        <v>757.8</v>
      </c>
      <c r="BM7" s="83">
        <v>758.4</v>
      </c>
      <c r="BN7" s="83">
        <v>907.5</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13651.7</v>
      </c>
      <c r="CG7" s="83">
        <v>20434.400000000001</v>
      </c>
      <c r="CH7" s="83">
        <v>19676.099999999999</v>
      </c>
      <c r="CI7" s="83">
        <v>14962.4</v>
      </c>
      <c r="CJ7" s="83">
        <v>13586.3</v>
      </c>
      <c r="CK7" s="83">
        <v>11717.4</v>
      </c>
      <c r="CL7" s="83">
        <v>17642.5</v>
      </c>
      <c r="CM7" s="83">
        <v>18815.8</v>
      </c>
      <c r="CN7" s="83">
        <v>22847.9</v>
      </c>
      <c r="CO7" s="83">
        <v>19210.5</v>
      </c>
      <c r="CP7" s="80">
        <v>75807</v>
      </c>
      <c r="CQ7" s="80">
        <v>9269</v>
      </c>
      <c r="CR7" s="80">
        <v>-5601</v>
      </c>
      <c r="CS7" s="80">
        <v>22006</v>
      </c>
      <c r="CT7" s="80">
        <v>-14782</v>
      </c>
      <c r="CU7" s="80">
        <v>108538</v>
      </c>
      <c r="CV7" s="80">
        <v>58539</v>
      </c>
      <c r="CW7" s="80">
        <v>37685</v>
      </c>
      <c r="CX7" s="80">
        <v>2390</v>
      </c>
      <c r="CY7" s="80">
        <v>32739</v>
      </c>
      <c r="CZ7" s="80">
        <v>9300</v>
      </c>
      <c r="DA7" s="83">
        <v>65.599999999999994</v>
      </c>
      <c r="DB7" s="83">
        <v>65.2</v>
      </c>
      <c r="DC7" s="83">
        <v>61.2</v>
      </c>
      <c r="DD7" s="83">
        <v>57.6</v>
      </c>
      <c r="DE7" s="83">
        <v>58</v>
      </c>
      <c r="DF7" s="83">
        <v>35.9</v>
      </c>
      <c r="DG7" s="83">
        <v>35.299999999999997</v>
      </c>
      <c r="DH7" s="83">
        <v>32.299999999999997</v>
      </c>
      <c r="DI7" s="83">
        <v>35.799999999999997</v>
      </c>
      <c r="DJ7" s="83">
        <v>31.7</v>
      </c>
      <c r="DK7" s="83">
        <v>28.8</v>
      </c>
      <c r="DL7" s="83">
        <v>19.8</v>
      </c>
      <c r="DM7" s="83">
        <v>10</v>
      </c>
      <c r="DN7" s="83">
        <v>25</v>
      </c>
      <c r="DO7" s="83">
        <v>19.7</v>
      </c>
      <c r="DP7" s="83">
        <v>23</v>
      </c>
      <c r="DQ7" s="83">
        <v>14.6</v>
      </c>
      <c r="DR7" s="83">
        <v>17.3</v>
      </c>
      <c r="DS7" s="83">
        <v>14.6</v>
      </c>
      <c r="DT7" s="83">
        <v>11.9</v>
      </c>
      <c r="DU7" s="83">
        <v>16.2</v>
      </c>
      <c r="DV7" s="83">
        <v>7.7</v>
      </c>
      <c r="DW7" s="83">
        <v>3.1</v>
      </c>
      <c r="DX7" s="83">
        <v>0.5</v>
      </c>
      <c r="DY7" s="83">
        <v>0</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0</v>
      </c>
      <c r="EP7" s="83">
        <v>100</v>
      </c>
      <c r="EQ7" s="83">
        <v>100</v>
      </c>
      <c r="ER7" s="83">
        <v>100</v>
      </c>
      <c r="ES7" s="83">
        <v>100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v>9300</v>
      </c>
      <c r="GY7" s="83">
        <v>65.599999999999994</v>
      </c>
      <c r="GZ7" s="83">
        <v>65.2</v>
      </c>
      <c r="HA7" s="83">
        <v>61.2</v>
      </c>
      <c r="HB7" s="83">
        <v>57.6</v>
      </c>
      <c r="HC7" s="83">
        <v>58</v>
      </c>
      <c r="HD7" s="83">
        <v>48</v>
      </c>
      <c r="HE7" s="83">
        <v>48.9</v>
      </c>
      <c r="HF7" s="83">
        <v>47.8</v>
      </c>
      <c r="HG7" s="83">
        <v>53.5</v>
      </c>
      <c r="HH7" s="83">
        <v>62.3</v>
      </c>
      <c r="HI7" s="83">
        <v>28.8</v>
      </c>
      <c r="HJ7" s="83">
        <v>19.8</v>
      </c>
      <c r="HK7" s="83">
        <v>10</v>
      </c>
      <c r="HL7" s="83">
        <v>25</v>
      </c>
      <c r="HM7" s="83">
        <v>19.7</v>
      </c>
      <c r="HN7" s="83">
        <v>11.8</v>
      </c>
      <c r="HO7" s="83">
        <v>5.5</v>
      </c>
      <c r="HP7" s="83">
        <v>13.8</v>
      </c>
      <c r="HQ7" s="83">
        <v>9.4</v>
      </c>
      <c r="HR7" s="83">
        <v>8.1999999999999993</v>
      </c>
      <c r="HS7" s="83">
        <v>16.2</v>
      </c>
      <c r="HT7" s="83">
        <v>7.7</v>
      </c>
      <c r="HU7" s="83">
        <v>3.1</v>
      </c>
      <c r="HV7" s="83">
        <v>0.5</v>
      </c>
      <c r="HW7" s="83">
        <v>0</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v>0</v>
      </c>
      <c r="IN7" s="83">
        <v>100</v>
      </c>
      <c r="IO7" s="83">
        <v>100</v>
      </c>
      <c r="IP7" s="83">
        <v>100</v>
      </c>
      <c r="IQ7" s="83">
        <v>100</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t="s">
        <v>127</v>
      </c>
      <c r="MV7" s="83" t="s">
        <v>127</v>
      </c>
      <c r="MW7" s="83" t="s">
        <v>127</v>
      </c>
      <c r="MX7" s="83" t="s">
        <v>127</v>
      </c>
      <c r="MY7" s="83">
        <v>1</v>
      </c>
      <c r="MZ7" s="83">
        <v>1</v>
      </c>
      <c r="NA7" s="83">
        <v>1</v>
      </c>
      <c r="NB7" s="83">
        <v>1</v>
      </c>
      <c r="NC7" s="83" t="s">
        <v>127</v>
      </c>
      <c r="ND7" s="83" t="s">
        <v>127</v>
      </c>
      <c r="NE7" s="83" t="s">
        <v>127</v>
      </c>
      <c r="NF7" s="83" t="s">
        <v>127</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1</v>
      </c>
      <c r="GZ8" s="87" t="s">
        <v>132</v>
      </c>
      <c r="HA8" s="85"/>
      <c r="HB8" s="85"/>
      <c r="HC8" s="85"/>
      <c r="HD8" s="85"/>
      <c r="HE8" s="86"/>
      <c r="HF8" s="85"/>
      <c r="HG8" s="85"/>
      <c r="HH8" s="85" t="str">
        <f>HI4</f>
        <v>修繕費比率（％）</v>
      </c>
      <c r="HI8" s="85" t="b">
        <f>IF(SUM($N$7,$MY$7:$NB$7)=0,FALSE,TRUE)</f>
        <v>1</v>
      </c>
      <c r="HJ8" s="87" t="s">
        <v>132</v>
      </c>
      <c r="HK8" s="85"/>
      <c r="HL8" s="85"/>
      <c r="HM8" s="85"/>
      <c r="HN8" s="85"/>
      <c r="HO8" s="85"/>
      <c r="HP8" s="86"/>
      <c r="HQ8" s="85"/>
      <c r="HR8" s="85" t="str">
        <f>HS4</f>
        <v>企業債残高対料金収入比率（％）</v>
      </c>
      <c r="HS8" s="85" t="b">
        <f>IF(SUM($N$7,$MY$7:$NB$7)=0,FALSE,TRUE)</f>
        <v>1</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1</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（最大出力合計9,300kW）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（最大出力合計9,300kW）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140</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109.8</v>
      </c>
      <c r="AZ11" s="95">
        <f>AZ7</f>
        <v>96.5</v>
      </c>
      <c r="BA11" s="95">
        <f>BA7</f>
        <v>93.5</v>
      </c>
      <c r="BB11" s="95">
        <f>BB7</f>
        <v>101.7</v>
      </c>
      <c r="BC11" s="95">
        <f>BC7</f>
        <v>95.5</v>
      </c>
      <c r="BD11" s="84"/>
      <c r="BE11" s="84"/>
      <c r="BF11" s="84"/>
      <c r="BG11" s="84"/>
      <c r="BH11" s="84"/>
      <c r="BI11" s="94" t="s">
        <v>142</v>
      </c>
      <c r="BJ11" s="95">
        <f>BJ7</f>
        <v>1388.6</v>
      </c>
      <c r="BK11" s="95">
        <f>BK7</f>
        <v>1438.5</v>
      </c>
      <c r="BL11" s="95">
        <f>BL7</f>
        <v>757.8</v>
      </c>
      <c r="BM11" s="95">
        <f>BM7</f>
        <v>758.4</v>
      </c>
      <c r="BN11" s="95">
        <f>BN7</f>
        <v>907.5</v>
      </c>
      <c r="BO11" s="84"/>
      <c r="BP11" s="84"/>
      <c r="BQ11" s="84"/>
      <c r="BR11" s="84"/>
      <c r="BS11" s="84"/>
      <c r="BT11" s="94" t="s">
        <v>142</v>
      </c>
      <c r="BU11" s="95" t="str">
        <f>BU7</f>
        <v>-</v>
      </c>
      <c r="BV11" s="95" t="str">
        <f>BV7</f>
        <v>-</v>
      </c>
      <c r="BW11" s="95" t="str">
        <f>BW7</f>
        <v>-</v>
      </c>
      <c r="BX11" s="95" t="str">
        <f>BX7</f>
        <v>-</v>
      </c>
      <c r="BY11" s="95" t="str">
        <f>BY7</f>
        <v>-</v>
      </c>
      <c r="BZ11" s="84"/>
      <c r="CA11" s="84"/>
      <c r="CB11" s="84"/>
      <c r="CC11" s="84"/>
      <c r="CD11" s="84"/>
      <c r="CE11" s="94" t="s">
        <v>141</v>
      </c>
      <c r="CF11" s="95">
        <f>CF7</f>
        <v>13651.7</v>
      </c>
      <c r="CG11" s="95">
        <f>CG7</f>
        <v>20434.400000000001</v>
      </c>
      <c r="CH11" s="95">
        <f>CH7</f>
        <v>19676.099999999999</v>
      </c>
      <c r="CI11" s="95">
        <f>CI7</f>
        <v>14962.4</v>
      </c>
      <c r="CJ11" s="95">
        <f>CJ7</f>
        <v>13586.3</v>
      </c>
      <c r="CK11" s="84"/>
      <c r="CL11" s="84"/>
      <c r="CM11" s="84"/>
      <c r="CN11" s="84"/>
      <c r="CO11" s="94" t="s">
        <v>142</v>
      </c>
      <c r="CP11" s="96">
        <f>CP7</f>
        <v>75807</v>
      </c>
      <c r="CQ11" s="96">
        <f>CQ7</f>
        <v>9269</v>
      </c>
      <c r="CR11" s="96">
        <f>CR7</f>
        <v>-5601</v>
      </c>
      <c r="CS11" s="96">
        <f>CS7</f>
        <v>22006</v>
      </c>
      <c r="CT11" s="96">
        <f>CT7</f>
        <v>-14782</v>
      </c>
      <c r="CU11" s="84"/>
      <c r="CV11" s="84"/>
      <c r="CW11" s="84"/>
      <c r="CX11" s="84"/>
      <c r="CY11" s="84"/>
      <c r="CZ11" s="94" t="s">
        <v>142</v>
      </c>
      <c r="DA11" s="95">
        <f>DA7</f>
        <v>65.599999999999994</v>
      </c>
      <c r="DB11" s="95">
        <f>DB7</f>
        <v>65.2</v>
      </c>
      <c r="DC11" s="95">
        <f>DC7</f>
        <v>61.2</v>
      </c>
      <c r="DD11" s="95">
        <f>DD7</f>
        <v>57.6</v>
      </c>
      <c r="DE11" s="95">
        <f>DE7</f>
        <v>58</v>
      </c>
      <c r="DF11" s="84"/>
      <c r="DG11" s="84"/>
      <c r="DH11" s="84"/>
      <c r="DI11" s="84"/>
      <c r="DJ11" s="94" t="s">
        <v>142</v>
      </c>
      <c r="DK11" s="95">
        <f>DK7</f>
        <v>28.8</v>
      </c>
      <c r="DL11" s="95">
        <f>DL7</f>
        <v>19.8</v>
      </c>
      <c r="DM11" s="95">
        <f>DM7</f>
        <v>10</v>
      </c>
      <c r="DN11" s="95">
        <f>DN7</f>
        <v>25</v>
      </c>
      <c r="DO11" s="95">
        <f>DO7</f>
        <v>19.7</v>
      </c>
      <c r="DP11" s="84"/>
      <c r="DQ11" s="84"/>
      <c r="DR11" s="84"/>
      <c r="DS11" s="84"/>
      <c r="DT11" s="94" t="s">
        <v>141</v>
      </c>
      <c r="DU11" s="95">
        <f>DU7</f>
        <v>16.2</v>
      </c>
      <c r="DV11" s="95">
        <f>DV7</f>
        <v>7.7</v>
      </c>
      <c r="DW11" s="95">
        <f>DW7</f>
        <v>3.1</v>
      </c>
      <c r="DX11" s="95">
        <f>DX7</f>
        <v>0.5</v>
      </c>
      <c r="DY11" s="95">
        <f>DY7</f>
        <v>0</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0</v>
      </c>
      <c r="EP11" s="95">
        <f>EP7</f>
        <v>100</v>
      </c>
      <c r="EQ11" s="95">
        <f>EQ7</f>
        <v>100</v>
      </c>
      <c r="ER11" s="95">
        <f>ER7</f>
        <v>100</v>
      </c>
      <c r="ES11" s="95">
        <f>ES7</f>
        <v>100</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f>GY7</f>
        <v>65.599999999999994</v>
      </c>
      <c r="GZ11" s="95">
        <f>GZ7</f>
        <v>65.2</v>
      </c>
      <c r="HA11" s="95">
        <f>HA7</f>
        <v>61.2</v>
      </c>
      <c r="HB11" s="95">
        <f>HB7</f>
        <v>57.6</v>
      </c>
      <c r="HC11" s="95">
        <f>HC7</f>
        <v>58</v>
      </c>
      <c r="HD11" s="84"/>
      <c r="HE11" s="84"/>
      <c r="HF11" s="84"/>
      <c r="HG11" s="84"/>
      <c r="HH11" s="94" t="s">
        <v>141</v>
      </c>
      <c r="HI11" s="95">
        <f>HI7</f>
        <v>28.8</v>
      </c>
      <c r="HJ11" s="95">
        <f>HJ7</f>
        <v>19.8</v>
      </c>
      <c r="HK11" s="95">
        <f>HK7</f>
        <v>10</v>
      </c>
      <c r="HL11" s="95">
        <f>HL7</f>
        <v>25</v>
      </c>
      <c r="HM11" s="95">
        <f>HM7</f>
        <v>19.7</v>
      </c>
      <c r="HN11" s="84"/>
      <c r="HO11" s="84"/>
      <c r="HP11" s="84"/>
      <c r="HQ11" s="84"/>
      <c r="HR11" s="94" t="s">
        <v>141</v>
      </c>
      <c r="HS11" s="95">
        <f>HS7</f>
        <v>16.2</v>
      </c>
      <c r="HT11" s="95">
        <f>HT7</f>
        <v>7.7</v>
      </c>
      <c r="HU11" s="95">
        <f>HU7</f>
        <v>3.1</v>
      </c>
      <c r="HV11" s="95">
        <f>HV7</f>
        <v>0.5</v>
      </c>
      <c r="HW11" s="95">
        <f>HW7</f>
        <v>0</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f>IM7</f>
        <v>0</v>
      </c>
      <c r="IN11" s="95">
        <f>IN7</f>
        <v>100</v>
      </c>
      <c r="IO11" s="95">
        <f>IO7</f>
        <v>100</v>
      </c>
      <c r="IP11" s="95">
        <f>IP7</f>
        <v>100</v>
      </c>
      <c r="IQ11" s="95">
        <f>IQ7</f>
        <v>100</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164.1</v>
      </c>
      <c r="AZ12" s="95">
        <f>BE7</f>
        <v>124.4</v>
      </c>
      <c r="BA12" s="95">
        <f>BF7</f>
        <v>118.8</v>
      </c>
      <c r="BB12" s="95">
        <f>BG7</f>
        <v>88.8</v>
      </c>
      <c r="BC12" s="95">
        <f>BH7</f>
        <v>121.3</v>
      </c>
      <c r="BD12" s="84"/>
      <c r="BE12" s="84"/>
      <c r="BF12" s="84"/>
      <c r="BG12" s="84"/>
      <c r="BH12" s="84"/>
      <c r="BI12" s="94" t="s">
        <v>145</v>
      </c>
      <c r="BJ12" s="95">
        <f>BO7</f>
        <v>366.9</v>
      </c>
      <c r="BK12" s="95">
        <f>BP7</f>
        <v>324.60000000000002</v>
      </c>
      <c r="BL12" s="95">
        <f>BQ7</f>
        <v>255.4</v>
      </c>
      <c r="BM12" s="95">
        <f>BR7</f>
        <v>269.8</v>
      </c>
      <c r="BN12" s="95">
        <f>BS7</f>
        <v>247.9</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11717.4</v>
      </c>
      <c r="CG12" s="95">
        <f>CL7</f>
        <v>17642.5</v>
      </c>
      <c r="CH12" s="95">
        <f>CM7</f>
        <v>18815.8</v>
      </c>
      <c r="CI12" s="95">
        <f>CN7</f>
        <v>22847.9</v>
      </c>
      <c r="CJ12" s="95">
        <f>CO7</f>
        <v>19210.5</v>
      </c>
      <c r="CK12" s="84"/>
      <c r="CL12" s="84"/>
      <c r="CM12" s="84"/>
      <c r="CN12" s="84"/>
      <c r="CO12" s="94" t="s">
        <v>145</v>
      </c>
      <c r="CP12" s="96">
        <f>CU7</f>
        <v>108538</v>
      </c>
      <c r="CQ12" s="96">
        <f>CV7</f>
        <v>58539</v>
      </c>
      <c r="CR12" s="96">
        <f>CW7</f>
        <v>37685</v>
      </c>
      <c r="CS12" s="96">
        <f>CX7</f>
        <v>2390</v>
      </c>
      <c r="CT12" s="96">
        <f>CY7</f>
        <v>32739</v>
      </c>
      <c r="CU12" s="84"/>
      <c r="CV12" s="84"/>
      <c r="CW12" s="84"/>
      <c r="CX12" s="84"/>
      <c r="CY12" s="84"/>
      <c r="CZ12" s="94" t="s">
        <v>145</v>
      </c>
      <c r="DA12" s="95">
        <f>DF7</f>
        <v>35.9</v>
      </c>
      <c r="DB12" s="95">
        <f>DG7</f>
        <v>35.299999999999997</v>
      </c>
      <c r="DC12" s="95">
        <f>DH7</f>
        <v>32.299999999999997</v>
      </c>
      <c r="DD12" s="95">
        <f>DI7</f>
        <v>35.799999999999997</v>
      </c>
      <c r="DE12" s="95">
        <f>DJ7</f>
        <v>31.7</v>
      </c>
      <c r="DF12" s="84"/>
      <c r="DG12" s="84"/>
      <c r="DH12" s="84"/>
      <c r="DI12" s="84"/>
      <c r="DJ12" s="94" t="s">
        <v>146</v>
      </c>
      <c r="DK12" s="95">
        <f>DP7</f>
        <v>23</v>
      </c>
      <c r="DL12" s="95">
        <f>DQ7</f>
        <v>14.6</v>
      </c>
      <c r="DM12" s="95">
        <f>DR7</f>
        <v>17.3</v>
      </c>
      <c r="DN12" s="95">
        <f>DS7</f>
        <v>14.6</v>
      </c>
      <c r="DO12" s="95">
        <f>DT7</f>
        <v>11.9</v>
      </c>
      <c r="DP12" s="84"/>
      <c r="DQ12" s="84"/>
      <c r="DR12" s="84"/>
      <c r="DS12" s="84"/>
      <c r="DT12" s="94" t="s">
        <v>145</v>
      </c>
      <c r="DU12" s="95">
        <f>DZ7</f>
        <v>106.8</v>
      </c>
      <c r="DV12" s="95">
        <f>EA7</f>
        <v>102</v>
      </c>
      <c r="DW12" s="95">
        <f>EB7</f>
        <v>100.7</v>
      </c>
      <c r="DX12" s="95">
        <f>EC7</f>
        <v>100.1</v>
      </c>
      <c r="DY12" s="95">
        <f>ED7</f>
        <v>132.80000000000001</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61.5</v>
      </c>
      <c r="EP12" s="95">
        <f>EU7</f>
        <v>74.599999999999994</v>
      </c>
      <c r="EQ12" s="95">
        <f>EV7</f>
        <v>77.099999999999994</v>
      </c>
      <c r="ER12" s="95">
        <f>EW7</f>
        <v>79.8</v>
      </c>
      <c r="ES12" s="95">
        <f>EX7</f>
        <v>88</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145</v>
      </c>
      <c r="GY12" s="95">
        <f>IF($GY$8,HD7,"-")</f>
        <v>48</v>
      </c>
      <c r="GZ12" s="95">
        <f>IF($GY$8,HE7,"-")</f>
        <v>48.9</v>
      </c>
      <c r="HA12" s="95">
        <f>IF($GY$8,HF7,"-")</f>
        <v>47.8</v>
      </c>
      <c r="HB12" s="95">
        <f>IF($GY$8,HG7,"-")</f>
        <v>53.5</v>
      </c>
      <c r="HC12" s="95">
        <f>IF($GY$8,HH7,"-")</f>
        <v>62.3</v>
      </c>
      <c r="HD12" s="84"/>
      <c r="HE12" s="84"/>
      <c r="HF12" s="84"/>
      <c r="HG12" s="84"/>
      <c r="HH12" s="94" t="s">
        <v>145</v>
      </c>
      <c r="HI12" s="95">
        <f>IF($HI$8,HN7,"-")</f>
        <v>11.8</v>
      </c>
      <c r="HJ12" s="95">
        <f>IF($HI$8,HO7,"-")</f>
        <v>5.5</v>
      </c>
      <c r="HK12" s="95">
        <f>IF($HI$8,HP7,"-")</f>
        <v>13.8</v>
      </c>
      <c r="HL12" s="95">
        <f>IF($HI$8,HQ7,"-")</f>
        <v>9.4</v>
      </c>
      <c r="HM12" s="95">
        <f>IF($HI$8,HR7,"-")</f>
        <v>8.1999999999999993</v>
      </c>
      <c r="HN12" s="84"/>
      <c r="HO12" s="84"/>
      <c r="HP12" s="84"/>
      <c r="HQ12" s="84"/>
      <c r="HR12" s="94" t="s">
        <v>145</v>
      </c>
      <c r="HS12" s="95">
        <f>IF($HS$8,HX7,"-")</f>
        <v>21.2</v>
      </c>
      <c r="HT12" s="95">
        <f>IF($HS$8,HY7,"-")</f>
        <v>14.4</v>
      </c>
      <c r="HU12" s="95">
        <f>IF($HS$8,HZ7,"-")</f>
        <v>11.3</v>
      </c>
      <c r="HV12" s="95">
        <f>IF($HS$8,IA7,"-")</f>
        <v>0.5</v>
      </c>
      <c r="HW12" s="95">
        <f>IF($HS$8,IB7,"-")</f>
        <v>16.7</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f>IF($IM$8,IR7,"-")</f>
        <v>44.9</v>
      </c>
      <c r="IN12" s="95">
        <f>IF($IM$8,IS7,"-")</f>
        <v>55.8</v>
      </c>
      <c r="IO12" s="95">
        <f>IF($IM$8,IT7,"-")</f>
        <v>57.2</v>
      </c>
      <c r="IP12" s="95">
        <f>IF($IM$8,IU7,"-")</f>
        <v>54.1</v>
      </c>
      <c r="IQ12" s="95">
        <f>IF($IM$8,IV7,"-")</f>
        <v>58.2</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t="str">
        <f>IF($KW$8,LB7,"-")</f>
        <v>-</v>
      </c>
      <c r="KX12" s="95" t="str">
        <f>IF($KW$8,LC7,"-")</f>
        <v>-</v>
      </c>
      <c r="KY12" s="95" t="str">
        <f>IF($KW$8,LD7,"-")</f>
        <v>-</v>
      </c>
      <c r="KZ12" s="95" t="str">
        <f>IF($KW$8,LE7,"-")</f>
        <v>-</v>
      </c>
      <c r="LA12" s="95" t="str">
        <f>IF($KW$8,LF7,"-")</f>
        <v>-</v>
      </c>
      <c r="LB12" s="84"/>
      <c r="LC12" s="84"/>
      <c r="LD12" s="84"/>
      <c r="LE12" s="84"/>
      <c r="LF12" s="94" t="s">
        <v>145</v>
      </c>
      <c r="LG12" s="95" t="str">
        <f>IF($LG$8,LL7,"-")</f>
        <v>-</v>
      </c>
      <c r="LH12" s="95" t="str">
        <f>IF($LG$8,LM7,"-")</f>
        <v>-</v>
      </c>
      <c r="LI12" s="95" t="str">
        <f>IF($LG$8,LN7,"-")</f>
        <v>-</v>
      </c>
      <c r="LJ12" s="95" t="str">
        <f>IF($LG$8,LO7,"-")</f>
        <v>-</v>
      </c>
      <c r="LK12" s="95" t="str">
        <f>IF($LG$8,LP7,"-")</f>
        <v>-</v>
      </c>
      <c r="LL12" s="84"/>
      <c r="LM12" s="84"/>
      <c r="LN12" s="84"/>
      <c r="LO12" s="84"/>
      <c r="LP12" s="94" t="s">
        <v>145</v>
      </c>
      <c r="LQ12" s="95" t="str">
        <f>IF($LQ$8,LV7,"-")</f>
        <v>-</v>
      </c>
      <c r="LR12" s="95" t="str">
        <f>IF($LQ$8,LW7,"-")</f>
        <v>-</v>
      </c>
      <c r="LS12" s="95" t="str">
        <f>IF($LQ$8,LX7,"-")</f>
        <v>-</v>
      </c>
      <c r="LT12" s="95" t="str">
        <f>IF($LQ$8,LY7,"-")</f>
        <v>-</v>
      </c>
      <c r="LU12" s="95" t="str">
        <f>IF($LQ$8,LZ7,"-")</f>
        <v>-</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149</v>
      </c>
      <c r="C14" s="99"/>
      <c r="D14" s="100"/>
      <c r="E14" s="99"/>
      <c r="F14" s="206" t="s">
        <v>150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109.8</v>
      </c>
      <c r="AZ17" s="106">
        <f t="shared" ref="AZ17:BC17" si="9">IF(AZ7="-",NA(),AZ7)</f>
        <v>96.5</v>
      </c>
      <c r="BA17" s="106">
        <f t="shared" si="9"/>
        <v>93.5</v>
      </c>
      <c r="BB17" s="106">
        <f t="shared" si="9"/>
        <v>101.7</v>
      </c>
      <c r="BC17" s="106">
        <f t="shared" si="9"/>
        <v>95.5</v>
      </c>
      <c r="BD17" s="100"/>
      <c r="BE17" s="100"/>
      <c r="BF17" s="100"/>
      <c r="BG17" s="100"/>
      <c r="BH17" s="100"/>
      <c r="BI17" s="105" t="s">
        <v>161</v>
      </c>
      <c r="BJ17" s="106">
        <f>IF(BJ7="-",NA(),BJ7)</f>
        <v>1388.6</v>
      </c>
      <c r="BK17" s="106">
        <f t="shared" ref="BK17:BN17" si="10">IF(BK7="-",NA(),BK7)</f>
        <v>1438.5</v>
      </c>
      <c r="BL17" s="106">
        <f t="shared" si="10"/>
        <v>757.8</v>
      </c>
      <c r="BM17" s="106">
        <f t="shared" si="10"/>
        <v>758.4</v>
      </c>
      <c r="BN17" s="106">
        <f t="shared" si="10"/>
        <v>907.5</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161</v>
      </c>
      <c r="CF17" s="106">
        <f>IF(CF7="-",NA(),CF7)</f>
        <v>13651.7</v>
      </c>
      <c r="CG17" s="106">
        <f t="shared" ref="CG17:CJ17" si="12">IF(CG7="-",NA(),CG7)</f>
        <v>20434.400000000001</v>
      </c>
      <c r="CH17" s="106">
        <f t="shared" si="12"/>
        <v>19676.099999999999</v>
      </c>
      <c r="CI17" s="106">
        <f t="shared" si="12"/>
        <v>14962.4</v>
      </c>
      <c r="CJ17" s="106">
        <f t="shared" si="12"/>
        <v>13586.3</v>
      </c>
      <c r="CK17" s="100"/>
      <c r="CL17" s="100"/>
      <c r="CM17" s="100"/>
      <c r="CN17" s="100"/>
      <c r="CO17" s="105" t="s">
        <v>161</v>
      </c>
      <c r="CP17" s="107">
        <f>IF(CP7="-",NA(),CP7)</f>
        <v>75807</v>
      </c>
      <c r="CQ17" s="107">
        <f t="shared" ref="CQ17:CT17" si="13">IF(CQ7="-",NA(),CQ7)</f>
        <v>9269</v>
      </c>
      <c r="CR17" s="107">
        <f t="shared" si="13"/>
        <v>-5601</v>
      </c>
      <c r="CS17" s="107">
        <f t="shared" si="13"/>
        <v>22006</v>
      </c>
      <c r="CT17" s="107">
        <f t="shared" si="13"/>
        <v>-14782</v>
      </c>
      <c r="CU17" s="100"/>
      <c r="CV17" s="100"/>
      <c r="CW17" s="100"/>
      <c r="CX17" s="100"/>
      <c r="CY17" s="100"/>
      <c r="CZ17" s="105" t="s">
        <v>161</v>
      </c>
      <c r="DA17" s="106">
        <f>IF(DA7="-",NA(),DA7)</f>
        <v>65.599999999999994</v>
      </c>
      <c r="DB17" s="106">
        <f t="shared" ref="DB17:DE17" si="14">IF(DB7="-",NA(),DB7)</f>
        <v>65.2</v>
      </c>
      <c r="DC17" s="106">
        <f t="shared" si="14"/>
        <v>61.2</v>
      </c>
      <c r="DD17" s="106">
        <f t="shared" si="14"/>
        <v>57.6</v>
      </c>
      <c r="DE17" s="106">
        <f t="shared" si="14"/>
        <v>58</v>
      </c>
      <c r="DF17" s="100"/>
      <c r="DG17" s="100"/>
      <c r="DH17" s="100"/>
      <c r="DI17" s="100"/>
      <c r="DJ17" s="105" t="s">
        <v>161</v>
      </c>
      <c r="DK17" s="106">
        <f>IF(DK7="-",NA(),DK7)</f>
        <v>28.8</v>
      </c>
      <c r="DL17" s="106">
        <f t="shared" ref="DL17:DO17" si="15">IF(DL7="-",NA(),DL7)</f>
        <v>19.8</v>
      </c>
      <c r="DM17" s="106">
        <f t="shared" si="15"/>
        <v>10</v>
      </c>
      <c r="DN17" s="106">
        <f t="shared" si="15"/>
        <v>25</v>
      </c>
      <c r="DO17" s="106">
        <f t="shared" si="15"/>
        <v>19.7</v>
      </c>
      <c r="DP17" s="100"/>
      <c r="DQ17" s="100"/>
      <c r="DR17" s="100"/>
      <c r="DS17" s="100"/>
      <c r="DT17" s="105" t="s">
        <v>161</v>
      </c>
      <c r="DU17" s="106">
        <f>IF(DU7="-",NA(),DU7)</f>
        <v>16.2</v>
      </c>
      <c r="DV17" s="106">
        <f t="shared" ref="DV17:DY17" si="16">IF(DV7="-",NA(),DV7)</f>
        <v>7.7</v>
      </c>
      <c r="DW17" s="106">
        <f t="shared" si="16"/>
        <v>3.1</v>
      </c>
      <c r="DX17" s="106">
        <f t="shared" si="16"/>
        <v>0.5</v>
      </c>
      <c r="DY17" s="106">
        <f t="shared" si="16"/>
        <v>0</v>
      </c>
      <c r="DZ17" s="100"/>
      <c r="EA17" s="100"/>
      <c r="EB17" s="100"/>
      <c r="EC17" s="100"/>
      <c r="ED17" s="105" t="s">
        <v>161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0</v>
      </c>
      <c r="EP17" s="106">
        <f t="shared" ref="EP17:ES17" si="18">IF(EP7="-",NA(),EP7)</f>
        <v>100</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f>IF(GY7="-",NA(),GY7)</f>
        <v>65.599999999999994</v>
      </c>
      <c r="GZ17" s="106">
        <f t="shared" ref="GZ17:HC17" si="24">IF(GZ7="-",NA(),GZ7)</f>
        <v>65.2</v>
      </c>
      <c r="HA17" s="106">
        <f t="shared" si="24"/>
        <v>61.2</v>
      </c>
      <c r="HB17" s="106">
        <f t="shared" si="24"/>
        <v>57.6</v>
      </c>
      <c r="HC17" s="106">
        <f t="shared" si="24"/>
        <v>58</v>
      </c>
      <c r="HD17" s="100"/>
      <c r="HE17" s="100"/>
      <c r="HF17" s="100"/>
      <c r="HG17" s="100"/>
      <c r="HH17" s="105" t="s">
        <v>161</v>
      </c>
      <c r="HI17" s="106">
        <f>IF(HI7="-",NA(),HI7)</f>
        <v>28.8</v>
      </c>
      <c r="HJ17" s="106">
        <f t="shared" ref="HJ17:HM17" si="25">IF(HJ7="-",NA(),HJ7)</f>
        <v>19.8</v>
      </c>
      <c r="HK17" s="106">
        <f t="shared" si="25"/>
        <v>10</v>
      </c>
      <c r="HL17" s="106">
        <f t="shared" si="25"/>
        <v>25</v>
      </c>
      <c r="HM17" s="106">
        <f t="shared" si="25"/>
        <v>19.7</v>
      </c>
      <c r="HN17" s="100"/>
      <c r="HO17" s="100"/>
      <c r="HP17" s="100"/>
      <c r="HQ17" s="100"/>
      <c r="HR17" s="105" t="s">
        <v>161</v>
      </c>
      <c r="HS17" s="106">
        <f>IF(HS7="-",NA(),HS7)</f>
        <v>16.2</v>
      </c>
      <c r="HT17" s="106">
        <f t="shared" ref="HT17:HW17" si="26">IF(HT7="-",NA(),HT7)</f>
        <v>7.7</v>
      </c>
      <c r="HU17" s="106">
        <f t="shared" si="26"/>
        <v>3.1</v>
      </c>
      <c r="HV17" s="106">
        <f t="shared" si="26"/>
        <v>0.5</v>
      </c>
      <c r="HW17" s="106">
        <f t="shared" si="26"/>
        <v>0</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f>IF(IM7="-",NA(),IM7)</f>
        <v>0</v>
      </c>
      <c r="IN17" s="106">
        <f t="shared" ref="IN17:IQ17" si="28">IF(IN7="-",NA(),IN7)</f>
        <v>100</v>
      </c>
      <c r="IO17" s="106">
        <f t="shared" si="28"/>
        <v>100</v>
      </c>
      <c r="IP17" s="106">
        <f t="shared" si="28"/>
        <v>100</v>
      </c>
      <c r="IQ17" s="106">
        <f t="shared" si="28"/>
        <v>100</v>
      </c>
      <c r="IR17" s="100"/>
      <c r="IS17" s="100"/>
      <c r="IT17" s="100"/>
      <c r="IU17" s="100"/>
      <c r="IV17" s="100"/>
      <c r="IW17" s="105" t="s">
        <v>161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161</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165</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165</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166</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165</v>
      </c>
      <c r="DK18" s="106">
        <f>IF(DP7="-",NA(),DP7)</f>
        <v>23</v>
      </c>
      <c r="DL18" s="106">
        <f t="shared" ref="DL18:DO18" si="45">IF(DQ7="-",NA(),DQ7)</f>
        <v>14.6</v>
      </c>
      <c r="DM18" s="106">
        <f t="shared" si="45"/>
        <v>17.3</v>
      </c>
      <c r="DN18" s="106">
        <f t="shared" si="45"/>
        <v>14.6</v>
      </c>
      <c r="DO18" s="106">
        <f t="shared" si="45"/>
        <v>11.9</v>
      </c>
      <c r="DP18" s="100"/>
      <c r="DQ18" s="100"/>
      <c r="DR18" s="100"/>
      <c r="DS18" s="100"/>
      <c r="DT18" s="105" t="s">
        <v>164</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165</v>
      </c>
      <c r="GY18" s="106">
        <f>IF(OR(NOT($GY$8),HD7="-"),NA(),HD7)</f>
        <v>48</v>
      </c>
      <c r="GZ18" s="106">
        <f>IF(OR(NOT($GY$8),HE7="-"),NA(),HE7)</f>
        <v>48.9</v>
      </c>
      <c r="HA18" s="106">
        <f>IF(OR(NOT($GY$8),HF7="-"),NA(),HF7)</f>
        <v>47.8</v>
      </c>
      <c r="HB18" s="106">
        <f>IF(OR(NOT($GY$8),HG7="-"),NA(),HG7)</f>
        <v>53.5</v>
      </c>
      <c r="HC18" s="106">
        <f>IF(OR(NOT($GY$8),HH7="-"),NA(),HH7)</f>
        <v>62.3</v>
      </c>
      <c r="HD18" s="100"/>
      <c r="HE18" s="100"/>
      <c r="HF18" s="100"/>
      <c r="HG18" s="100"/>
      <c r="HH18" s="105" t="s">
        <v>165</v>
      </c>
      <c r="HI18" s="106">
        <f>IF(OR(NOT($HI$8),HN7="-"),NA(),HN7)</f>
        <v>11.8</v>
      </c>
      <c r="HJ18" s="106">
        <f>IF(OR(NOT($HI$8),HO7="-"),NA(),HO7)</f>
        <v>5.5</v>
      </c>
      <c r="HK18" s="106">
        <f>IF(OR(NOT($HI$8),HP7="-"),NA(),HP7)</f>
        <v>13.8</v>
      </c>
      <c r="HL18" s="106">
        <f>IF(OR(NOT($HI$8),HQ7="-"),NA(),HQ7)</f>
        <v>9.4</v>
      </c>
      <c r="HM18" s="106">
        <f>IF(OR(NOT($HI$8),HR7="-"),NA(),HR7)</f>
        <v>8.1999999999999993</v>
      </c>
      <c r="HN18" s="100"/>
      <c r="HO18" s="100"/>
      <c r="HP18" s="100"/>
      <c r="HQ18" s="100"/>
      <c r="HR18" s="105" t="s">
        <v>165</v>
      </c>
      <c r="HS18" s="106">
        <f>IF(OR(NOT($HS$8),HX7="-"),NA(),HX7)</f>
        <v>21.2</v>
      </c>
      <c r="HT18" s="106">
        <f>IF(OR(NOT($HS$8),HY7="-"),NA(),HY7)</f>
        <v>14.4</v>
      </c>
      <c r="HU18" s="106">
        <f>IF(OR(NOT($HS$8),HZ7="-"),NA(),HZ7)</f>
        <v>11.3</v>
      </c>
      <c r="HV18" s="106">
        <f>IF(OR(NOT($HS$8),IA7="-"),NA(),IA7)</f>
        <v>0.5</v>
      </c>
      <c r="HW18" s="106">
        <f>IF(OR(NOT($HS$8),IB7="-"),NA(),IB7)</f>
        <v>16.7</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f>IF(OR(NOT($IM$8),IR7="-"),NA(),IR7)</f>
        <v>44.9</v>
      </c>
      <c r="IN18" s="106">
        <f>IF(OR(NOT($IM$8),IS7="-"),NA(),IS7)</f>
        <v>55.8</v>
      </c>
      <c r="IO18" s="106">
        <f>IF(OR(NOT($IM$8),IT7="-"),NA(),IT7)</f>
        <v>57.2</v>
      </c>
      <c r="IP18" s="106">
        <f>IF(OR(NOT($IM$8),IU7="-"),NA(),IU7)</f>
        <v>54.1</v>
      </c>
      <c r="IQ18" s="106">
        <f>IF(OR(NOT($IM$8),IV7="-"),NA(),IV7)</f>
        <v>58.2</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168</v>
      </c>
      <c r="C20" s="196"/>
      <c r="D20" s="100"/>
    </row>
    <row r="21" spans="1:374">
      <c r="A21" s="97">
        <f t="shared" si="7"/>
        <v>7</v>
      </c>
      <c r="B21" s="196" t="s">
        <v>169</v>
      </c>
      <c r="C21" s="196"/>
      <c r="D21" s="100"/>
    </row>
    <row r="22" spans="1:374">
      <c r="A22" s="97">
        <f t="shared" si="7"/>
        <v>8</v>
      </c>
      <c r="B22" s="196" t="s">
        <v>170</v>
      </c>
      <c r="C22" s="196"/>
      <c r="D22" s="100"/>
      <c r="E22" s="197" t="s">
        <v>171</v>
      </c>
      <c r="F22" s="198"/>
      <c r="G22" s="198"/>
      <c r="H22" s="198"/>
      <c r="I22" s="199"/>
    </row>
    <row r="23" spans="1:374">
      <c r="A23" s="97">
        <f t="shared" si="7"/>
        <v>9</v>
      </c>
      <c r="B23" s="196" t="s">
        <v>172</v>
      </c>
      <c r="C23" s="196"/>
      <c r="D23" s="100"/>
      <c r="E23" s="200"/>
      <c r="F23" s="201"/>
      <c r="G23" s="201"/>
      <c r="H23" s="201"/>
      <c r="I23" s="202"/>
    </row>
    <row r="24" spans="1:374">
      <c r="A24" s="97">
        <f t="shared" si="7"/>
        <v>10</v>
      </c>
      <c r="B24" s="196" t="s">
        <v>173</v>
      </c>
      <c r="C24" s="196"/>
      <c r="D24" s="100"/>
      <c r="E24" s="200"/>
      <c r="F24" s="201"/>
      <c r="G24" s="201"/>
      <c r="H24" s="201"/>
      <c r="I24" s="202"/>
    </row>
    <row r="25" spans="1:374">
      <c r="A25" s="97">
        <f t="shared" si="7"/>
        <v>11</v>
      </c>
      <c r="B25" s="196" t="s">
        <v>174</v>
      </c>
      <c r="C25" s="196"/>
      <c r="D25" s="100"/>
      <c r="E25" s="200"/>
      <c r="F25" s="201"/>
      <c r="G25" s="201"/>
      <c r="H25" s="201"/>
      <c r="I25" s="202"/>
    </row>
    <row r="26" spans="1:374">
      <c r="A26" s="97">
        <f t="shared" si="7"/>
        <v>12</v>
      </c>
      <c r="B26" s="196" t="s">
        <v>175</v>
      </c>
      <c r="C26" s="196"/>
      <c r="D26" s="100"/>
      <c r="E26" s="200"/>
      <c r="F26" s="201"/>
      <c r="G26" s="201"/>
      <c r="H26" s="201"/>
      <c r="I26" s="202"/>
    </row>
    <row r="27" spans="1:374">
      <c r="A27" s="97">
        <f t="shared" si="7"/>
        <v>13</v>
      </c>
      <c r="B27" s="196" t="s">
        <v>176</v>
      </c>
      <c r="C27" s="196"/>
      <c r="D27" s="100"/>
      <c r="E27" s="200"/>
      <c r="F27" s="201"/>
      <c r="G27" s="201"/>
      <c r="H27" s="201"/>
      <c r="I27" s="202"/>
    </row>
    <row r="28" spans="1:374">
      <c r="A28" s="97">
        <f t="shared" si="7"/>
        <v>14</v>
      </c>
      <c r="B28" s="196" t="s">
        <v>177</v>
      </c>
      <c r="C28" s="196"/>
      <c r="D28" s="100"/>
      <c r="E28" s="200"/>
      <c r="F28" s="201"/>
      <c r="G28" s="201"/>
      <c r="H28" s="201"/>
      <c r="I28" s="202"/>
    </row>
    <row r="29" spans="1:374">
      <c r="A29" s="97">
        <f t="shared" si="7"/>
        <v>15</v>
      </c>
      <c r="B29" s="196" t="s">
        <v>178</v>
      </c>
      <c r="C29" s="196"/>
      <c r="D29" s="100"/>
      <c r="E29" s="200"/>
      <c r="F29" s="201"/>
      <c r="G29" s="201"/>
      <c r="H29" s="201"/>
      <c r="I29" s="202"/>
    </row>
    <row r="30" spans="1:374">
      <c r="A30" s="97">
        <f t="shared" si="7"/>
        <v>16</v>
      </c>
      <c r="B30" s="196" t="s">
        <v>179</v>
      </c>
      <c r="C30" s="196"/>
      <c r="D30" s="100"/>
      <c r="E30" s="200"/>
      <c r="F30" s="201"/>
      <c r="G30" s="201"/>
      <c r="H30" s="201"/>
      <c r="I30" s="202"/>
    </row>
    <row r="31" spans="1:374">
      <c r="A31" s="97">
        <f t="shared" si="7"/>
        <v>17</v>
      </c>
      <c r="B31" s="196" t="s">
        <v>180</v>
      </c>
      <c r="C31" s="196"/>
      <c r="D31" s="100"/>
      <c r="E31" s="200"/>
      <c r="F31" s="201"/>
      <c r="G31" s="201"/>
      <c r="H31" s="201"/>
      <c r="I31" s="202"/>
    </row>
    <row r="32" spans="1:374">
      <c r="A32" s="97">
        <f t="shared" si="7"/>
        <v>18</v>
      </c>
      <c r="B32" s="196" t="s">
        <v>181</v>
      </c>
      <c r="C32" s="196"/>
      <c r="D32" s="100"/>
      <c r="E32" s="200"/>
      <c r="F32" s="201"/>
      <c r="G32" s="201"/>
      <c r="H32" s="201"/>
      <c r="I32" s="202"/>
    </row>
    <row r="33" spans="1:16">
      <c r="A33" s="97">
        <f t="shared" si="7"/>
        <v>19</v>
      </c>
      <c r="B33" s="196" t="s">
        <v>182</v>
      </c>
      <c r="C33" s="196"/>
      <c r="D33" s="100"/>
      <c r="E33" s="200"/>
      <c r="F33" s="201"/>
      <c r="G33" s="201"/>
      <c r="H33" s="201"/>
      <c r="I33" s="202"/>
    </row>
    <row r="34" spans="1:16">
      <c r="A34" s="97">
        <f t="shared" si="7"/>
        <v>20</v>
      </c>
      <c r="B34" s="196" t="s">
        <v>183</v>
      </c>
      <c r="C34" s="196"/>
      <c r="D34" s="100"/>
      <c r="E34" s="200"/>
      <c r="F34" s="201"/>
      <c r="G34" s="201"/>
      <c r="H34" s="201"/>
      <c r="I34" s="202"/>
    </row>
    <row r="35" spans="1:16" ht="25.5" customHeight="1">
      <c r="E35" s="203"/>
      <c r="F35" s="204"/>
      <c r="G35" s="204"/>
      <c r="H35" s="204"/>
      <c r="I35" s="205"/>
    </row>
    <row r="36" spans="1:16">
      <c r="A36" t="s">
        <v>184</v>
      </c>
      <c r="B36" t="s">
        <v>185</v>
      </c>
    </row>
    <row r="37" spans="1:16">
      <c r="A37" t="s">
        <v>186</v>
      </c>
      <c r="B37" t="s">
        <v>187</v>
      </c>
      <c r="L37" s="197" t="s">
        <v>171</v>
      </c>
      <c r="M37" s="198"/>
      <c r="N37" s="198"/>
      <c r="O37" s="198"/>
      <c r="P37" s="199"/>
    </row>
    <row r="38" spans="1:16">
      <c r="A38" t="s">
        <v>188</v>
      </c>
      <c r="B38" t="s">
        <v>189</v>
      </c>
      <c r="L38" s="200"/>
      <c r="M38" s="201"/>
      <c r="N38" s="201"/>
      <c r="O38" s="201"/>
      <c r="P38" s="202"/>
    </row>
    <row r="39" spans="1:16">
      <c r="A39" t="s">
        <v>190</v>
      </c>
      <c r="B39" t="s">
        <v>191</v>
      </c>
      <c r="L39" s="200"/>
      <c r="M39" s="201"/>
      <c r="N39" s="201"/>
      <c r="O39" s="201"/>
      <c r="P39" s="202"/>
    </row>
    <row r="40" spans="1:16">
      <c r="A40" t="s">
        <v>192</v>
      </c>
      <c r="B40" t="s">
        <v>193</v>
      </c>
      <c r="L40" s="200"/>
      <c r="M40" s="201"/>
      <c r="N40" s="201"/>
      <c r="O40" s="201"/>
      <c r="P40" s="202"/>
    </row>
    <row r="41" spans="1:16">
      <c r="A41" t="s">
        <v>194</v>
      </c>
      <c r="B41" t="s">
        <v>195</v>
      </c>
      <c r="L41" s="200"/>
      <c r="M41" s="201"/>
      <c r="N41" s="201"/>
      <c r="O41" s="201"/>
      <c r="P41" s="202"/>
    </row>
    <row r="42" spans="1:16">
      <c r="A42" t="s">
        <v>196</v>
      </c>
      <c r="B42" t="s">
        <v>197</v>
      </c>
      <c r="L42" s="200"/>
      <c r="M42" s="201"/>
      <c r="N42" s="201"/>
      <c r="O42" s="201"/>
      <c r="P42" s="202"/>
    </row>
    <row r="43" spans="1:16">
      <c r="A43" t="s">
        <v>198</v>
      </c>
      <c r="B43" t="s">
        <v>199</v>
      </c>
      <c r="L43" s="200"/>
      <c r="M43" s="201"/>
      <c r="N43" s="201"/>
      <c r="O43" s="201"/>
      <c r="P43" s="202"/>
    </row>
    <row r="44" spans="1:16">
      <c r="A44" t="s">
        <v>200</v>
      </c>
      <c r="B44" t="s">
        <v>201</v>
      </c>
      <c r="L44" s="200"/>
      <c r="M44" s="201"/>
      <c r="N44" s="201"/>
      <c r="O44" s="201"/>
      <c r="P44" s="202"/>
    </row>
    <row r="45" spans="1:16">
      <c r="A45" t="s">
        <v>202</v>
      </c>
      <c r="B45" t="s">
        <v>203</v>
      </c>
      <c r="L45" s="200"/>
      <c r="M45" s="201"/>
      <c r="N45" s="201"/>
      <c r="O45" s="201"/>
      <c r="P45" s="202"/>
    </row>
    <row r="46" spans="1:16">
      <c r="A46" t="s">
        <v>204</v>
      </c>
      <c r="B46" t="s">
        <v>205</v>
      </c>
      <c r="L46" s="200"/>
      <c r="M46" s="201"/>
      <c r="N46" s="201"/>
      <c r="O46" s="201"/>
      <c r="P46" s="202"/>
    </row>
    <row r="47" spans="1:16">
      <c r="A47" t="s">
        <v>206</v>
      </c>
      <c r="B47" t="s">
        <v>207</v>
      </c>
      <c r="L47" s="200"/>
      <c r="M47" s="201"/>
      <c r="N47" s="201"/>
      <c r="O47" s="201"/>
      <c r="P47" s="202"/>
    </row>
    <row r="48" spans="1:16">
      <c r="A48" t="s">
        <v>208</v>
      </c>
      <c r="B48" t="s">
        <v>209</v>
      </c>
      <c r="L48" s="200"/>
      <c r="M48" s="201"/>
      <c r="N48" s="201"/>
      <c r="O48" s="201"/>
      <c r="P48" s="202"/>
    </row>
    <row r="49" spans="1:16">
      <c r="A49" t="s">
        <v>210</v>
      </c>
      <c r="B49" t="s">
        <v>211</v>
      </c>
      <c r="L49" s="200"/>
      <c r="M49" s="201"/>
      <c r="N49" s="201"/>
      <c r="O49" s="201"/>
      <c r="P49" s="202"/>
    </row>
    <row r="50" spans="1:16" ht="26.25" customHeight="1">
      <c r="A50" t="s">
        <v>212</v>
      </c>
      <c r="B50" t="s">
        <v>213</v>
      </c>
      <c r="L50" s="203"/>
      <c r="M50" s="204"/>
      <c r="N50" s="204"/>
      <c r="O50" s="204"/>
      <c r="P50" s="205"/>
    </row>
    <row r="51" spans="1:16">
      <c r="A51" t="s">
        <v>214</v>
      </c>
      <c r="B51" t="s">
        <v>215</v>
      </c>
    </row>
    <row r="52" spans="1:16">
      <c r="A52" t="s">
        <v>216</v>
      </c>
      <c r="B52" t="s">
        <v>217</v>
      </c>
    </row>
    <row r="53" spans="1:16">
      <c r="A53" t="s">
        <v>218</v>
      </c>
      <c r="B53" t="s">
        <v>219</v>
      </c>
    </row>
    <row r="54" spans="1:16">
      <c r="A54" t="s">
        <v>220</v>
      </c>
      <c r="B54" t="s">
        <v>221</v>
      </c>
    </row>
    <row r="55" spans="1:16">
      <c r="A55" t="s">
        <v>222</v>
      </c>
      <c r="B55" t="s">
        <v>223</v>
      </c>
    </row>
    <row r="56" spans="1:16">
      <c r="A56" t="s">
        <v>224</v>
      </c>
      <c r="B56" t="s">
        <v>225</v>
      </c>
    </row>
    <row r="57" spans="1:16">
      <c r="A57" t="s">
        <v>226</v>
      </c>
      <c r="B57" t="s">
        <v>227</v>
      </c>
    </row>
    <row r="58" spans="1:16">
      <c r="A58" t="s">
        <v>228</v>
      </c>
      <c r="B58" t="s">
        <v>229</v>
      </c>
    </row>
    <row r="59" spans="1:16">
      <c r="A59" t="s">
        <v>230</v>
      </c>
      <c r="B59" t="s">
        <v>231</v>
      </c>
    </row>
    <row r="60" spans="1:16">
      <c r="A60" t="s">
        <v>232</v>
      </c>
      <c r="B60" t="s">
        <v>233</v>
      </c>
    </row>
    <row r="61" spans="1:16">
      <c r="A61" t="s">
        <v>234</v>
      </c>
      <c r="B61" t="s">
        <v>235</v>
      </c>
    </row>
    <row r="62" spans="1:16">
      <c r="A62" t="s">
        <v>236</v>
      </c>
      <c r="B62" t="s">
        <v>237</v>
      </c>
    </row>
    <row r="63" spans="1:16">
      <c r="A63" t="s">
        <v>238</v>
      </c>
      <c r="B63" t="s">
        <v>239</v>
      </c>
    </row>
    <row r="64" spans="1:16">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row r="86" spans="1:2">
      <c r="A86" t="s">
        <v>265</v>
      </c>
      <c r="B86" t="s">
        <v>266</v>
      </c>
    </row>
    <row r="87" spans="1:2">
      <c r="A87" t="s">
        <v>267</v>
      </c>
      <c r="B87" t="s">
        <v>266</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bind</cp:lastModifiedBy>
  <cp:lastPrinted>2019-02-12T07:03:14Z</cp:lastPrinted>
  <dcterms:created xsi:type="dcterms:W3CDTF">2018-12-13T02:09:55Z</dcterms:created>
  <dcterms:modified xsi:type="dcterms:W3CDTF">2019-03-01T01:57:01Z</dcterms:modified>
  <cp:category/>
</cp:coreProperties>
</file>