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7A862F95-1377-4B9F-B46A-1B55A001322B}" xr6:coauthVersionLast="47" xr6:coauthVersionMax="47" xr10:uidLastSave="{00000000-0000-0000-0000-000000000000}"/>
  <workbookProtection workbookAlgorithmName="SHA-512" workbookHashValue="MMtzUUZoQGyj1T6FMMNw2JDLIFUPXHh7MYa9kV0b4z4NUGf7WyolZbFhqNi8AIXuohNdq0Aww/gsNoZ4dXCDKw==" workbookSaltValue="O56kdo8h76eE48wJBzU1TA=="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入力シート!$A$208</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3" i="1" l="1"/>
  <c r="A320" i="1"/>
  <c r="A319" i="1"/>
  <c r="A314" i="1"/>
  <c r="A310" i="1"/>
  <c r="A309" i="1"/>
  <c r="A306" i="1"/>
  <c r="A303" i="1"/>
  <c r="A299" i="1"/>
  <c r="A296" i="1"/>
  <c r="A294" i="1"/>
  <c r="A293" i="1"/>
  <c r="A288" i="1"/>
  <c r="A286" i="1"/>
  <c r="A282" i="1"/>
  <c r="A281" i="1"/>
  <c r="A280" i="1"/>
  <c r="A279" i="1"/>
  <c r="A276" i="1"/>
  <c r="A266" i="1"/>
  <c r="A263" i="1"/>
  <c r="A261" i="1"/>
  <c r="A260" i="1"/>
  <c r="A256" i="1"/>
  <c r="A255" i="1"/>
  <c r="A248" i="1"/>
  <c r="A247" i="1"/>
  <c r="A245" i="1"/>
  <c r="A244" i="1"/>
  <c r="A237" i="1"/>
  <c r="A232" i="1"/>
  <c r="A231" i="1"/>
  <c r="A229" i="1"/>
  <c r="A227" i="1"/>
  <c r="A226" i="1"/>
  <c r="A218" i="1"/>
  <c r="A217" i="1"/>
  <c r="A213" i="1"/>
  <c r="A212" i="1"/>
  <c r="A209" i="1"/>
  <c r="A208" i="1"/>
  <c r="A191" i="1"/>
  <c r="A188" i="1"/>
  <c r="A186" i="1"/>
  <c r="A184" i="1"/>
  <c r="A182" i="1"/>
  <c r="A176"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AB209" i="1"/>
  <c r="AB212" i="1"/>
  <c r="AB218" i="1"/>
  <c r="AB227" i="1"/>
  <c r="AB232" i="1"/>
  <c r="AB248" i="1"/>
  <c r="AB256" i="1"/>
  <c r="AB261" i="1"/>
  <c r="AB266" i="1"/>
  <c r="AB280" i="1"/>
  <c r="AB282" i="1"/>
  <c r="AB286" i="1"/>
  <c r="AB294" i="1"/>
  <c r="AB310" i="1"/>
  <c r="AB319" i="1"/>
  <c r="AB245" i="1"/>
  <c r="U353" i="1" l="1"/>
  <c r="D355" i="1" l="1"/>
  <c r="D356" i="1" s="1"/>
  <c r="D357" i="1" s="1"/>
  <c r="D358" i="1" s="1"/>
  <c r="D359" i="1" l="1"/>
  <c r="D360" i="1" s="1"/>
  <c r="D361" i="1" s="1"/>
  <c r="D362" i="1" s="1"/>
  <c r="D363" i="1" s="1"/>
  <c r="J179" i="1" l="1"/>
  <c r="J181" i="1" l="1"/>
  <c r="D114" i="1" l="1"/>
  <c r="D116" i="1" s="1"/>
  <c r="D118" i="1" s="1"/>
  <c r="D120" i="1" s="1"/>
  <c r="D122" i="1" s="1"/>
  <c r="D124" i="1" s="1"/>
  <c r="D126" i="1" s="1"/>
  <c r="A2" i="2" l="1"/>
  <c r="A1" i="2"/>
</calcChain>
</file>

<file path=xl/sharedStrings.xml><?xml version="1.0" encoding="utf-8"?>
<sst xmlns="http://schemas.openxmlformats.org/spreadsheetml/2006/main" count="324" uniqueCount="274">
  <si>
    <t>営業年数</t>
    <rPh sb="0" eb="2">
      <t>エイギョウ</t>
    </rPh>
    <rPh sb="2" eb="4">
      <t>ネンスウ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</si>
  <si>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</si>
  <si>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</si>
  <si>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</si>
  <si>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</si>
  <si>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</si>
  <si>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</si>
  <si>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設立年月日</t>
    <rPh sb="0" eb="2">
      <t>セツリツ</t>
    </rPh>
    <rPh sb="2" eb="5">
      <t>ネンガッピ</t>
    </rPh>
    <phoneticPr fontId="6"/>
  </si>
  <si>
    <t>F.業種情報</t>
    <rPh sb="2" eb="4">
      <t>ギョウシュ</t>
    </rPh>
    <rPh sb="4" eb="6">
      <t>ジョウホウ</t>
    </rPh>
    <phoneticPr fontId="5"/>
  </si>
  <si>
    <t>その他</t>
  </si>
  <si>
    <t>車両整備</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</si>
  <si>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</si>
  <si>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</si>
  <si>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</si>
  <si>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</si>
  <si>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</si>
  <si>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</si>
  <si>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</si>
  <si>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</si>
  <si>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</si>
  <si>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</si>
  <si>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</si>
  <si>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</si>
  <si>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</si>
  <si>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</si>
  <si>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</si>
  <si>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</si>
  <si>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</si>
  <si>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</si>
  <si>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</si>
  <si>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</si>
  <si>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</si>
  <si>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</si>
  <si>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</si>
  <si>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</si>
  <si>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</si>
  <si>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</si>
  <si>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</si>
  <si>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</si>
  <si>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</si>
  <si>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</si>
  <si>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</si>
  <si>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</si>
  <si>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</si>
  <si>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</si>
  <si>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</si>
  <si>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</si>
  <si>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</si>
  <si>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</si>
  <si>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</si>
  <si>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</si>
  <si>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千円</t>
    <rPh sb="0" eb="2">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</si>
  <si>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</si>
  <si>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</si>
  <si>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</si>
  <si>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</si>
  <si>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</si>
  <si>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</si>
  <si>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</si>
  <si>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</si>
  <si>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</si>
  <si>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</si>
  <si>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</si>
  <si>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</si>
  <si>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泉北環境整備施設組合 一般競争(指名競争)参加資格審査申請書【物品】</t>
    <rPh sb="0" eb="2">
      <t>センボク</t>
    </rPh>
    <rPh sb="2" eb="4">
      <t>カンキョウ</t>
    </rPh>
    <rPh sb="4" eb="6">
      <t>セイビ</t>
    </rPh>
    <rPh sb="6" eb="8">
      <t>シセツ</t>
    </rPh>
    <rPh sb="8" eb="10">
      <t>クミアイ</t>
    </rPh>
    <rPh sb="11" eb="13">
      <t>イッパン</t>
    </rPh>
    <rPh sb="13" eb="15">
      <t>キョウソウ</t>
    </rPh>
    <rPh sb="16" eb="18">
      <t>シメイ</t>
    </rPh>
    <rPh sb="18" eb="20">
      <t>キョウソウ</t>
    </rPh>
    <rPh sb="31" eb="33">
      <t>ブッピン</t>
    </rPh>
    <phoneticPr fontId="5"/>
  </si>
  <si>
    <t>令和7・8年度において、泉北環境整備施設組合で行われる物品に係る入札に参加する資格の審査を申請します。</t>
    <rPh sb="27" eb="29">
      <t>ブッピン</t>
    </rPh>
    <phoneticPr fontId="5"/>
  </si>
  <si>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</si>
  <si>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</si>
  <si>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資本金</t>
    <rPh sb="0" eb="3">
      <t>シホンキン</t>
    </rPh>
    <phoneticPr fontId="6"/>
  </si>
  <si>
    <t>前々年度の決算額</t>
    <rPh sb="0" eb="2">
      <t>マエマエ</t>
    </rPh>
    <rPh sb="2" eb="3">
      <t>ドシ</t>
    </rPh>
    <rPh sb="3" eb="4">
      <t>ド</t>
    </rPh>
    <rPh sb="5" eb="7">
      <t>ケッサン</t>
    </rPh>
    <rPh sb="7" eb="8">
      <t>ガク</t>
    </rPh>
    <phoneticPr fontId="6"/>
  </si>
  <si>
    <t>前年度の決算額</t>
    <rPh sb="0" eb="3">
      <t>ゼンネンド</t>
    </rPh>
    <rPh sb="4" eb="6">
      <t>ケッサン</t>
    </rPh>
    <rPh sb="6" eb="7">
      <t>ガク</t>
    </rPh>
    <phoneticPr fontId="6"/>
  </si>
  <si>
    <t>前２か年の平均決算額</t>
    <rPh sb="0" eb="1">
      <t>ゼン</t>
    </rPh>
    <rPh sb="3" eb="4">
      <t>ネン</t>
    </rPh>
    <rPh sb="5" eb="7">
      <t>ヘイキン</t>
    </rPh>
    <rPh sb="7" eb="9">
      <t>ケッサン</t>
    </rPh>
    <rPh sb="9" eb="10">
      <t>ガク</t>
    </rPh>
    <phoneticPr fontId="6"/>
  </si>
  <si>
    <t>職員数</t>
    <rPh sb="0" eb="3">
      <t>ショクインスウ</t>
    </rPh>
    <phoneticPr fontId="6"/>
  </si>
  <si>
    <t>総職員数</t>
    <rPh sb="0" eb="1">
      <t>ソウ</t>
    </rPh>
    <rPh sb="1" eb="4">
      <t>ショクインスウ</t>
    </rPh>
    <phoneticPr fontId="5"/>
  </si>
  <si>
    <t>職員数(受任者の支店等)</t>
    <rPh sb="0" eb="3">
      <t>ショクインスウ</t>
    </rPh>
    <phoneticPr fontId="6"/>
  </si>
  <si>
    <t xml:space="preserve"> ※B.契約する営業所情報-(1)入札・契約権限の委任が「する」の場合のみ入力してください。</t>
    <rPh sb="33" eb="35">
      <t>バアイ</t>
    </rPh>
    <rPh sb="37" eb="39">
      <t>ニュウリョク</t>
    </rPh>
    <phoneticPr fontId="5"/>
  </si>
  <si>
    <t>買取・委託・処分</t>
  </si>
  <si>
    <t>再資源化（買取）</t>
  </si>
  <si>
    <t>再資源化（委託）</t>
  </si>
  <si>
    <t>処分</t>
  </si>
  <si>
    <t>工業薬品</t>
  </si>
  <si>
    <t>水処理薬品</t>
  </si>
  <si>
    <t>防疫薬品</t>
  </si>
  <si>
    <t>試薬</t>
  </si>
  <si>
    <t>石油類</t>
  </si>
  <si>
    <t>ガソリン</t>
  </si>
  <si>
    <t>軽油・灯油</t>
  </si>
  <si>
    <t>重油</t>
  </si>
  <si>
    <t>潤滑油・オイル</t>
  </si>
  <si>
    <t>ガス類</t>
  </si>
  <si>
    <t>天然ガス</t>
  </si>
  <si>
    <t>ガス</t>
  </si>
  <si>
    <t>電気</t>
  </si>
  <si>
    <t>売電</t>
  </si>
  <si>
    <t>買電</t>
  </si>
  <si>
    <t>機械</t>
  </si>
  <si>
    <t>ガス機器</t>
  </si>
  <si>
    <t>土木・建築機械</t>
  </si>
  <si>
    <t>工具</t>
  </si>
  <si>
    <t>工作機械</t>
  </si>
  <si>
    <t>木材</t>
  </si>
  <si>
    <t>鋼材</t>
  </si>
  <si>
    <t>砂・土・セメント・骨材</t>
  </si>
  <si>
    <t>コンクリート二次製品</t>
  </si>
  <si>
    <t>塗料</t>
  </si>
  <si>
    <t>道路材</t>
  </si>
  <si>
    <t>水道用資材</t>
  </si>
  <si>
    <t>ろ布</t>
  </si>
  <si>
    <t>金属加工品</t>
  </si>
  <si>
    <t>焼却炉部品</t>
  </si>
  <si>
    <t>電気設備用部品</t>
  </si>
  <si>
    <t>分析機器・光学機器</t>
  </si>
  <si>
    <t>環境測定機器</t>
  </si>
  <si>
    <t>家事・調理機器</t>
  </si>
  <si>
    <t>家庭用映像・音響機器</t>
  </si>
  <si>
    <t>照明器具</t>
  </si>
  <si>
    <t>空調機器</t>
  </si>
  <si>
    <t>視聴覚機器</t>
  </si>
  <si>
    <t>電話機</t>
  </si>
  <si>
    <t>無線通信機器</t>
  </si>
  <si>
    <t>消火器</t>
  </si>
  <si>
    <t>防災設備機器</t>
  </si>
  <si>
    <t>消防用品</t>
  </si>
  <si>
    <t>防災・保安用品</t>
  </si>
  <si>
    <t>大分類</t>
    <phoneticPr fontId="5"/>
  </si>
  <si>
    <t>小分類</t>
    <phoneticPr fontId="5"/>
  </si>
  <si>
    <t>被服等</t>
  </si>
  <si>
    <t>作業服・防寒服</t>
  </si>
  <si>
    <t>事務服</t>
  </si>
  <si>
    <t>安全靴・作業靴</t>
  </si>
  <si>
    <t>ゴム長靴</t>
  </si>
  <si>
    <t>指定ごみ袋</t>
  </si>
  <si>
    <t>日用雑貨</t>
  </si>
  <si>
    <t>紙製雑貨</t>
  </si>
  <si>
    <t>トイレットペーパー</t>
  </si>
  <si>
    <t>繊維製雑貨</t>
  </si>
  <si>
    <t>軍手・ゴム手袋</t>
  </si>
  <si>
    <t>樹脂製品</t>
  </si>
  <si>
    <t>ごみ袋・清掃用品</t>
  </si>
  <si>
    <t>荒物・金物</t>
  </si>
  <si>
    <t>家庭薬</t>
  </si>
  <si>
    <t>衛生材料</t>
  </si>
  <si>
    <t>石鹸・洗剤</t>
  </si>
  <si>
    <t>履物</t>
  </si>
  <si>
    <t>園芸・植木</t>
  </si>
  <si>
    <t>園芸・植木・種苗</t>
  </si>
  <si>
    <t>車両</t>
  </si>
  <si>
    <t>自動車</t>
  </si>
  <si>
    <t>特殊車両</t>
  </si>
  <si>
    <t>車両用品</t>
  </si>
  <si>
    <t>家具</t>
  </si>
  <si>
    <t>木製家具</t>
  </si>
  <si>
    <t>スチール家具</t>
  </si>
  <si>
    <t>室内装飾</t>
  </si>
  <si>
    <t>カーテン・暗幕・ブラインド</t>
  </si>
  <si>
    <t>カーペット・シート</t>
  </si>
  <si>
    <t>ガラス</t>
  </si>
  <si>
    <t>建具</t>
  </si>
  <si>
    <t>事務用機器</t>
  </si>
  <si>
    <t>複写機</t>
  </si>
  <si>
    <t>ファックス</t>
  </si>
  <si>
    <t>事務用品</t>
  </si>
  <si>
    <t>文房具</t>
  </si>
  <si>
    <t>文房具特注品</t>
  </si>
  <si>
    <t>OA機器</t>
  </si>
  <si>
    <t>コンピュータ</t>
  </si>
  <si>
    <t>コンピュータ関連機器</t>
  </si>
  <si>
    <t>コンピュータ関連消耗品</t>
  </si>
  <si>
    <t>紙類</t>
  </si>
  <si>
    <t>用紙</t>
  </si>
  <si>
    <t>段ボール・板紙加工</t>
  </si>
  <si>
    <t>ゴム印・彫刻印等</t>
  </si>
  <si>
    <t>既成印章</t>
  </si>
  <si>
    <t>特注印章</t>
  </si>
  <si>
    <t>印刷</t>
  </si>
  <si>
    <t>一般印刷</t>
  </si>
  <si>
    <t>コピー</t>
  </si>
  <si>
    <t>特殊印刷</t>
  </si>
  <si>
    <t>印刷製本</t>
  </si>
  <si>
    <t>看板・旗・幕</t>
  </si>
  <si>
    <t>木・布看板</t>
  </si>
  <si>
    <t>プラスチック看板・金属看板</t>
  </si>
  <si>
    <t>電飾看板</t>
  </si>
  <si>
    <t>懸垂幕・横断幕・旗・のぼり</t>
  </si>
  <si>
    <t>キャラクター（とろすけ）グッズ</t>
  </si>
  <si>
    <t>具体的に記入してください</t>
  </si>
  <si>
    <t>50電気・燃料・石油製品</t>
    <phoneticPr fontId="5"/>
  </si>
  <si>
    <t>51機械・工具</t>
    <phoneticPr fontId="5"/>
  </si>
  <si>
    <t>52建築資材</t>
    <phoneticPr fontId="5"/>
  </si>
  <si>
    <t>工事用資材</t>
    <phoneticPr fontId="5"/>
  </si>
  <si>
    <t>施設備品</t>
    <phoneticPr fontId="5"/>
  </si>
  <si>
    <t>54理化学機器</t>
    <phoneticPr fontId="5"/>
  </si>
  <si>
    <t>55電気製品・通信機器類</t>
    <phoneticPr fontId="5"/>
  </si>
  <si>
    <t>56防災用品・設備</t>
    <phoneticPr fontId="5"/>
  </si>
  <si>
    <t>57繊維</t>
    <phoneticPr fontId="5"/>
  </si>
  <si>
    <t>その他の取扱可能品目</t>
    <rPh sb="2" eb="3">
      <t>タ</t>
    </rPh>
    <rPh sb="4" eb="5">
      <t>ト</t>
    </rPh>
    <rPh sb="5" eb="6">
      <t>アツカ</t>
    </rPh>
    <rPh sb="6" eb="8">
      <t>カノウ</t>
    </rPh>
    <rPh sb="8" eb="10">
      <t>ヒンモク</t>
    </rPh>
    <phoneticPr fontId="5"/>
  </si>
  <si>
    <t>－</t>
    <phoneticPr fontId="5"/>
  </si>
  <si>
    <t>58日用品</t>
    <phoneticPr fontId="5"/>
  </si>
  <si>
    <t>60花・園芸・飼料</t>
    <phoneticPr fontId="5"/>
  </si>
  <si>
    <t>62家具・室内装飾</t>
    <phoneticPr fontId="5"/>
  </si>
  <si>
    <t>63事務機器</t>
    <phoneticPr fontId="5"/>
  </si>
  <si>
    <t>66その他</t>
    <phoneticPr fontId="5"/>
  </si>
  <si>
    <t>その他</t>
    <phoneticPr fontId="5"/>
  </si>
  <si>
    <r>
      <t xml:space="preserve">49工業用化学薬品
</t>
    </r>
    <r>
      <rPr>
        <sz val="10"/>
        <color theme="1"/>
        <rFont val="ＭＳ ゴシック"/>
        <family val="3"/>
        <charset val="128"/>
      </rPr>
      <t>※活性炭入替業務については役務提供で登録してください。</t>
    </r>
    <phoneticPr fontId="5"/>
  </si>
  <si>
    <r>
      <t xml:space="preserve">61車両
</t>
    </r>
    <r>
      <rPr>
        <sz val="10"/>
        <color theme="1"/>
        <rFont val="ＭＳ ゴシック"/>
        <family val="3"/>
        <charset val="128"/>
      </rPr>
      <t>※リース等は役務提供で登録してください</t>
    </r>
    <phoneticPr fontId="5"/>
  </si>
  <si>
    <t>希望業種</t>
    <rPh sb="0" eb="2">
      <t>キボウ</t>
    </rPh>
    <rPh sb="2" eb="4">
      <t>ギョウシュ</t>
    </rPh>
    <phoneticPr fontId="6"/>
  </si>
  <si>
    <t>再資源化－取扱可能品名</t>
    <rPh sb="0" eb="4">
      <t>サイシゲンカ</t>
    </rPh>
    <rPh sb="5" eb="7">
      <t>トリアツカイ</t>
    </rPh>
    <rPh sb="7" eb="9">
      <t>カノウ</t>
    </rPh>
    <rPh sb="9" eb="11">
      <t>ヒンメイ</t>
    </rPh>
    <phoneticPr fontId="6"/>
  </si>
  <si>
    <r>
      <t>48再資源化</t>
    </r>
    <r>
      <rPr>
        <sz val="11"/>
        <color rgb="FFFF0000"/>
        <rFont val="ＭＳ ゴシック"/>
        <family val="3"/>
        <charset val="128"/>
      </rPr>
      <t>*1</t>
    </r>
    <phoneticPr fontId="5"/>
  </si>
  <si>
    <r>
      <t>その他工業薬品</t>
    </r>
    <r>
      <rPr>
        <sz val="11"/>
        <color rgb="FFFF0000"/>
        <rFont val="ＭＳ ゴシック"/>
        <family val="3"/>
        <charset val="128"/>
      </rPr>
      <t>*2</t>
    </r>
    <phoneticPr fontId="5"/>
  </si>
  <si>
    <r>
      <t>その他の薬品</t>
    </r>
    <r>
      <rPr>
        <sz val="11"/>
        <color rgb="FFFF0000"/>
        <rFont val="ＭＳ ゴシック"/>
        <family val="3"/>
        <charset val="128"/>
      </rPr>
      <t>*2</t>
    </r>
    <phoneticPr fontId="5"/>
  </si>
  <si>
    <r>
      <t>その他の燃料</t>
    </r>
    <r>
      <rPr>
        <sz val="11"/>
        <color rgb="FFFF0000"/>
        <rFont val="ＭＳ ゴシック"/>
        <family val="3"/>
        <charset val="128"/>
      </rPr>
      <t>*2</t>
    </r>
    <phoneticPr fontId="5"/>
  </si>
  <si>
    <r>
      <t>その他の機器・機械</t>
    </r>
    <r>
      <rPr>
        <sz val="11"/>
        <color rgb="FFFF0000"/>
        <rFont val="ＭＳ ゴシック"/>
        <family val="3"/>
        <charset val="128"/>
      </rPr>
      <t>*2</t>
    </r>
    <phoneticPr fontId="5"/>
  </si>
  <si>
    <r>
      <t>その他の機械・工具</t>
    </r>
    <r>
      <rPr>
        <sz val="11"/>
        <color rgb="FFFF0000"/>
        <rFont val="ＭＳ ゴシック"/>
        <family val="3"/>
        <charset val="128"/>
      </rPr>
      <t>*2</t>
    </r>
    <phoneticPr fontId="5"/>
  </si>
  <si>
    <r>
      <t>その他の工事用資材</t>
    </r>
    <r>
      <rPr>
        <sz val="11"/>
        <color rgb="FFFF0000"/>
        <rFont val="ＭＳ ゴシック"/>
        <family val="3"/>
        <charset val="128"/>
      </rPr>
      <t>*2</t>
    </r>
    <phoneticPr fontId="5"/>
  </si>
  <si>
    <r>
      <t>その他</t>
    </r>
    <r>
      <rPr>
        <sz val="11"/>
        <color rgb="FFFF0000"/>
        <rFont val="ＭＳ ゴシック"/>
        <family val="3"/>
        <charset val="128"/>
      </rPr>
      <t>*2</t>
    </r>
    <phoneticPr fontId="5"/>
  </si>
  <si>
    <r>
      <t>その他の理化学機器</t>
    </r>
    <r>
      <rPr>
        <sz val="11"/>
        <color rgb="FFFF0000"/>
        <rFont val="ＭＳ ゴシック"/>
        <family val="3"/>
        <charset val="128"/>
      </rPr>
      <t>*2</t>
    </r>
    <phoneticPr fontId="5"/>
  </si>
  <si>
    <r>
      <t>その他の電気製品・通信機器</t>
    </r>
    <r>
      <rPr>
        <sz val="11"/>
        <color rgb="FFFF0000"/>
        <rFont val="ＭＳ ゴシック"/>
        <family val="3"/>
        <charset val="128"/>
      </rPr>
      <t>*2</t>
    </r>
    <phoneticPr fontId="5"/>
  </si>
  <si>
    <r>
      <t>その他の防災用品・設備</t>
    </r>
    <r>
      <rPr>
        <sz val="11"/>
        <color rgb="FFFF0000"/>
        <rFont val="ＭＳ ゴシック"/>
        <family val="3"/>
        <charset val="128"/>
      </rPr>
      <t>*2</t>
    </r>
    <phoneticPr fontId="5"/>
  </si>
  <si>
    <r>
      <t>その他の被服</t>
    </r>
    <r>
      <rPr>
        <sz val="11"/>
        <color rgb="FFFF0000"/>
        <rFont val="ＭＳ ゴシック"/>
        <family val="3"/>
        <charset val="128"/>
      </rPr>
      <t>*2</t>
    </r>
    <phoneticPr fontId="5"/>
  </si>
  <si>
    <r>
      <t>その他の雑貨・医療・衛生品</t>
    </r>
    <r>
      <rPr>
        <sz val="11"/>
        <color rgb="FFFF0000"/>
        <rFont val="ＭＳ ゴシック"/>
        <family val="3"/>
        <charset val="128"/>
      </rPr>
      <t>*2</t>
    </r>
    <phoneticPr fontId="5"/>
  </si>
  <si>
    <r>
      <t>その他の日用品</t>
    </r>
    <r>
      <rPr>
        <sz val="11"/>
        <color rgb="FFFF0000"/>
        <rFont val="ＭＳ ゴシック"/>
        <family val="3"/>
        <charset val="128"/>
      </rPr>
      <t>*2</t>
    </r>
    <phoneticPr fontId="5"/>
  </si>
  <si>
    <r>
      <t>その他の花・園芸・飼料</t>
    </r>
    <r>
      <rPr>
        <sz val="11"/>
        <color rgb="FFFF0000"/>
        <rFont val="ＭＳ ゴシック"/>
        <family val="3"/>
        <charset val="128"/>
      </rPr>
      <t>*2</t>
    </r>
    <phoneticPr fontId="5"/>
  </si>
  <si>
    <r>
      <t>その他の家具</t>
    </r>
    <r>
      <rPr>
        <sz val="11"/>
        <color rgb="FFFF0000"/>
        <rFont val="ＭＳ ゴシック"/>
        <family val="3"/>
        <charset val="128"/>
      </rPr>
      <t>*2</t>
    </r>
    <phoneticPr fontId="5"/>
  </si>
  <si>
    <r>
      <t>その他の室内装飾</t>
    </r>
    <r>
      <rPr>
        <sz val="11"/>
        <color rgb="FFFF0000"/>
        <rFont val="ＭＳ ゴシック"/>
        <family val="3"/>
        <charset val="128"/>
      </rPr>
      <t>*2</t>
    </r>
    <phoneticPr fontId="5"/>
  </si>
  <si>
    <r>
      <t>その他の事務用機器</t>
    </r>
    <r>
      <rPr>
        <sz val="11"/>
        <color rgb="FFFF0000"/>
        <rFont val="ＭＳ ゴシック"/>
        <family val="3"/>
        <charset val="128"/>
      </rPr>
      <t>*2</t>
    </r>
    <phoneticPr fontId="5"/>
  </si>
  <si>
    <r>
      <t>その他の事務用品</t>
    </r>
    <r>
      <rPr>
        <sz val="11"/>
        <color rgb="FFFF0000"/>
        <rFont val="ＭＳ ゴシック"/>
        <family val="3"/>
        <charset val="128"/>
      </rPr>
      <t>*2</t>
    </r>
    <phoneticPr fontId="5"/>
  </si>
  <si>
    <r>
      <t>その他のOA機器</t>
    </r>
    <r>
      <rPr>
        <sz val="11"/>
        <color rgb="FFFF0000"/>
        <rFont val="ＭＳ ゴシック"/>
        <family val="3"/>
        <charset val="128"/>
      </rPr>
      <t>*2</t>
    </r>
    <phoneticPr fontId="5"/>
  </si>
  <si>
    <r>
      <t>その他の紙類</t>
    </r>
    <r>
      <rPr>
        <sz val="11"/>
        <color rgb="FFFF0000"/>
        <rFont val="ＭＳ ゴシック"/>
        <family val="3"/>
        <charset val="128"/>
      </rPr>
      <t>*2</t>
    </r>
    <phoneticPr fontId="5"/>
  </si>
  <si>
    <r>
      <t>その他の印</t>
    </r>
    <r>
      <rPr>
        <sz val="11"/>
        <color rgb="FFFF0000"/>
        <rFont val="ＭＳ ゴシック"/>
        <family val="3"/>
        <charset val="128"/>
      </rPr>
      <t>*2</t>
    </r>
    <phoneticPr fontId="5"/>
  </si>
  <si>
    <r>
      <t>その他の印刷・製本</t>
    </r>
    <r>
      <rPr>
        <sz val="11"/>
        <color rgb="FFFF0000"/>
        <rFont val="ＭＳ ゴシック"/>
        <family val="3"/>
        <charset val="128"/>
      </rPr>
      <t>*2</t>
    </r>
    <phoneticPr fontId="5"/>
  </si>
  <si>
    <t>主要な取扱製品</t>
    <phoneticPr fontId="6"/>
  </si>
  <si>
    <t>製品名</t>
    <rPh sb="0" eb="3">
      <t>セイヒンメイ</t>
    </rPh>
    <phoneticPr fontId="5"/>
  </si>
  <si>
    <t>代理店・特約店契約等のある会社名（メーカー名）</t>
    <rPh sb="0" eb="3">
      <t>ダイリテン</t>
    </rPh>
    <rPh sb="4" eb="6">
      <t>トクヤク</t>
    </rPh>
    <rPh sb="6" eb="7">
      <t>テン</t>
    </rPh>
    <rPh sb="7" eb="9">
      <t>ケイヤク</t>
    </rPh>
    <rPh sb="9" eb="10">
      <t>トウ</t>
    </rPh>
    <rPh sb="13" eb="16">
      <t>カイシャメイ</t>
    </rPh>
    <rPh sb="21" eb="22">
      <t>メイ</t>
    </rPh>
    <phoneticPr fontId="5"/>
  </si>
  <si>
    <t>主要な仕入先－仕入先</t>
    <rPh sb="0" eb="2">
      <t>シュヨウ</t>
    </rPh>
    <rPh sb="3" eb="6">
      <t>シイレサキ</t>
    </rPh>
    <phoneticPr fontId="5"/>
  </si>
  <si>
    <t>主要な仕入先－品名</t>
    <rPh sb="0" eb="2">
      <t>シュヨウ</t>
    </rPh>
    <rPh sb="3" eb="6">
      <t>シイレサキ</t>
    </rPh>
    <phoneticPr fontId="5"/>
  </si>
  <si>
    <t>工業用化学薬品</t>
    <phoneticPr fontId="6"/>
  </si>
  <si>
    <t>取扱可能なものにリストから○を選択してください。</t>
    <rPh sb="15" eb="17">
      <t>センタク</t>
    </rPh>
    <phoneticPr fontId="5"/>
  </si>
  <si>
    <t>高濃度ポリ硫酸第二鉄</t>
    <phoneticPr fontId="5"/>
  </si>
  <si>
    <t>次亜塩素酸ソーダ</t>
  </si>
  <si>
    <t>重金属溶出抑制剤（飛灰処理）</t>
    <phoneticPr fontId="5"/>
  </si>
  <si>
    <t>アンモニア</t>
    <phoneticPr fontId="5"/>
  </si>
  <si>
    <t>汚泥処理用高分子凝集剤</t>
    <phoneticPr fontId="5"/>
  </si>
  <si>
    <t>苛性ソーダ</t>
    <phoneticPr fontId="5"/>
  </si>
  <si>
    <t>高反応消石灰</t>
    <phoneticPr fontId="5"/>
  </si>
  <si>
    <t>活性炭</t>
    <phoneticPr fontId="5"/>
  </si>
  <si>
    <t>反応助剤</t>
    <phoneticPr fontId="5"/>
  </si>
  <si>
    <t>清缶剤</t>
    <phoneticPr fontId="5"/>
  </si>
  <si>
    <t>脱酸素剤</t>
    <phoneticPr fontId="5"/>
  </si>
  <si>
    <t>防食・防スケール・防スライム剤</t>
    <phoneticPr fontId="5"/>
  </si>
  <si>
    <t>薬品名</t>
    <rPh sb="0" eb="2">
      <t>ヤクヒン</t>
    </rPh>
    <rPh sb="2" eb="3">
      <t>メイ</t>
    </rPh>
    <phoneticPr fontId="5"/>
  </si>
  <si>
    <t>取扱可能</t>
    <rPh sb="0" eb="2">
      <t>トリアツカイ</t>
    </rPh>
    <rPh sb="2" eb="4">
      <t>カノウ</t>
    </rPh>
    <phoneticPr fontId="5"/>
  </si>
  <si>
    <t>契約先</t>
    <rPh sb="0" eb="2">
      <t>ケイヤク</t>
    </rPh>
    <rPh sb="2" eb="3">
      <t>サキ</t>
    </rPh>
    <phoneticPr fontId="5"/>
  </si>
  <si>
    <t>件名</t>
    <rPh sb="0" eb="2">
      <t>ケンメイ</t>
    </rPh>
    <phoneticPr fontId="6"/>
  </si>
  <si>
    <t>G.業務実績</t>
    <rPh sb="2" eb="4">
      <t>ギョウム</t>
    </rPh>
    <rPh sb="4" eb="6">
      <t>ジッセキ</t>
    </rPh>
    <phoneticPr fontId="5"/>
  </si>
  <si>
    <t>金額（千円）</t>
    <rPh sb="0" eb="2">
      <t>キンガク</t>
    </rPh>
    <phoneticPr fontId="5"/>
  </si>
  <si>
    <t>組合からの種々の連絡に対応できる方の情報を入力してください。
行政書士が代理申請する場合は、「D.申請代理人情報」に入力してください。</t>
    <rPh sb="0" eb="2">
      <t>クミアイ</t>
    </rPh>
    <rPh sb="5" eb="7">
      <t>シュシュ</t>
    </rPh>
    <rPh sb="8" eb="10">
      <t>レンラク</t>
    </rPh>
    <rPh sb="11" eb="13">
      <t>タイオウ</t>
    </rPh>
    <rPh sb="36" eb="38">
      <t>ダイリ</t>
    </rPh>
    <rPh sb="38" eb="40">
      <t>シンセイ</t>
    </rPh>
    <rPh sb="42" eb="44">
      <t>バアイ</t>
    </rPh>
    <phoneticPr fontId="5"/>
  </si>
  <si>
    <t>ISO取得認証状況</t>
    <rPh sb="3" eb="5">
      <t>シュトク</t>
    </rPh>
    <rPh sb="5" eb="7">
      <t>ニンショウ</t>
    </rPh>
    <rPh sb="7" eb="9">
      <t>ジョウキョウ</t>
    </rPh>
    <phoneticPr fontId="5"/>
  </si>
  <si>
    <t>取得の有無欄は、リストから選択してください。</t>
    <rPh sb="0" eb="2">
      <t>シュトク</t>
    </rPh>
    <rPh sb="3" eb="5">
      <t>ウム</t>
    </rPh>
    <rPh sb="5" eb="6">
      <t>ラン</t>
    </rPh>
    <phoneticPr fontId="5"/>
  </si>
  <si>
    <t>規格</t>
    <rPh sb="0" eb="2">
      <t>キカク</t>
    </rPh>
    <phoneticPr fontId="6"/>
  </si>
  <si>
    <t>取得の有無</t>
    <rPh sb="0" eb="2">
      <t>シュトク</t>
    </rPh>
    <rPh sb="3" eb="5">
      <t>ウム</t>
    </rPh>
    <phoneticPr fontId="5"/>
  </si>
  <si>
    <t>ISO9001</t>
    <phoneticPr fontId="6"/>
  </si>
  <si>
    <t>ISO14001</t>
    <phoneticPr fontId="5"/>
  </si>
  <si>
    <t>入札担当窓口のメールアドレスを@を含む半角文字で入力してください。</t>
    <phoneticPr fontId="5"/>
  </si>
  <si>
    <t>希望順位</t>
    <rPh sb="0" eb="2">
      <t>キボウ</t>
    </rPh>
    <rPh sb="2" eb="4">
      <t>ジュンイ</t>
    </rPh>
    <phoneticPr fontId="5"/>
  </si>
  <si>
    <r>
      <t xml:space="preserve">65印刷・看板
</t>
    </r>
    <r>
      <rPr>
        <sz val="10"/>
        <color theme="1"/>
        <rFont val="ＭＳ ゴシック"/>
        <family val="3"/>
        <charset val="128"/>
      </rPr>
      <t>※デザイン・レイアウト等のある企画制作物については役務提供で登録してください</t>
    </r>
    <phoneticPr fontId="5"/>
  </si>
  <si>
    <t>直前２年間の業務実績を入力してください。
希望業種の代表的な業務の中から、官公庁発注の元請業務を優先して入力してください。</t>
    <phoneticPr fontId="6"/>
  </si>
  <si>
    <t>27_泉北環境整備施設組合</t>
  </si>
  <si>
    <t>ISO27001</t>
    <phoneticPr fontId="5"/>
  </si>
  <si>
    <t>小分類希望</t>
    <rPh sb="0" eb="3">
      <t>ショウブンルイ</t>
    </rPh>
    <rPh sb="3" eb="5">
      <t>キボウ</t>
    </rPh>
    <phoneticPr fontId="5"/>
  </si>
  <si>
    <t>免許、資格、登録及び許認可等</t>
  </si>
  <si>
    <t>↓小分類希望の数</t>
    <rPh sb="1" eb="4">
      <t>ショウブンルイ</t>
    </rPh>
    <rPh sb="4" eb="6">
      <t>キボウ</t>
    </rPh>
    <rPh sb="7" eb="8">
      <t>カズ</t>
    </rPh>
    <phoneticPr fontId="5"/>
  </si>
  <si>
    <t>Ver.7.0.1</t>
    <phoneticPr fontId="5"/>
  </si>
  <si>
    <t>7.0.1</t>
  </si>
  <si>
    <r>
      <t xml:space="preserve">登録を希望する場合、希望順位、小分類希望、免許、資格、登録及び許認可等欄を入力してください。
希望順位欄には、第１希望は「①」、第２希望は「②」、第３希望は「③」をリストから選択してください。(最大３業種まで)。年度途中の変更はできません。
</t>
    </r>
    <r>
      <rPr>
        <sz val="10"/>
        <rFont val="ＭＳ ゴシック"/>
        <family val="3"/>
        <charset val="128"/>
      </rPr>
      <t xml:space="preserve">小分類希望欄はリストから選択してください。第１～３希望以外でも選択可能です。
</t>
    </r>
    <r>
      <rPr>
        <sz val="10"/>
        <color theme="1" tint="4.9989318521683403E-2"/>
        <rFont val="ＭＳ ゴシック"/>
        <family val="3"/>
        <charset val="128"/>
      </rPr>
      <t>*1再資源化希望の場合、(2)再資源化－取扱可能品名に入力してください。
*2その他を希望する場合、その他の取扱可能品目欄に具体的に入力してください。</t>
    </r>
    <rPh sb="0" eb="2">
      <t>トウロク</t>
    </rPh>
    <rPh sb="7" eb="9">
      <t>バアイ</t>
    </rPh>
    <rPh sb="10" eb="12">
      <t>キボウ</t>
    </rPh>
    <rPh sb="12" eb="14">
      <t>ジュンイ</t>
    </rPh>
    <rPh sb="15" eb="18">
      <t>ショウブンルイ</t>
    </rPh>
    <rPh sb="18" eb="20">
      <t>キボウ</t>
    </rPh>
    <rPh sb="37" eb="39">
      <t>ニュウリョクセンタク</t>
    </rPh>
    <rPh sb="121" eb="124">
      <t>ショウブンルイ</t>
    </rPh>
    <rPh sb="124" eb="126">
      <t>キボウ</t>
    </rPh>
    <rPh sb="142" eb="143">
      <t>ダイ</t>
    </rPh>
    <rPh sb="146" eb="148">
      <t>キボウ</t>
    </rPh>
    <rPh sb="148" eb="150">
      <t>イガイ</t>
    </rPh>
    <rPh sb="152" eb="154">
      <t>センタク</t>
    </rPh>
    <rPh sb="154" eb="156">
      <t>カノウ</t>
    </rPh>
    <rPh sb="187" eb="189">
      <t>ニュウリョク</t>
    </rPh>
    <rPh sb="216" eb="218">
      <t>カノウ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</si>
</sst>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
      <sz val="10"/>
      <name val="ＭＳ ゴシック"/>
      <family val="3"/>
      <charset val="128"/>
    </font>
    <font>
      <b/>
      <sz val="12"/>
      <color theme="1" tint="4.9989318521683403E-2"/>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54">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auto="1"/>
      </bottom>
      <diagonal/>
    </border>
    <border>
      <left/>
      <right style="hair">
        <color auto="1"/>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auto="1"/>
      </right>
      <top style="thin">
        <color indexed="64"/>
      </top>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49" fontId="18" fillId="2" borderId="0" xfId="0" applyNumberFormat="1" applyFont="1" applyFill="1" applyAlignment="1" applyProtection="1">
      <alignment horizontal="left" vertical="center"/>
      <protection locked="0"/>
    </xf>
    <xf numFmtId="49" fontId="18" fillId="2" borderId="32" xfId="2" applyNumberFormat="1" applyFont="1" applyFill="1" applyBorder="1" applyAlignment="1" applyProtection="1">
      <alignment horizontal="center" vertical="center"/>
      <protection locked="0"/>
    </xf>
    <xf numFmtId="49" fontId="18" fillId="2" borderId="31" xfId="2" applyNumberFormat="1" applyFont="1" applyFill="1" applyBorder="1" applyAlignment="1" applyProtection="1">
      <alignment horizontal="center" vertical="center"/>
      <protection locked="0"/>
    </xf>
    <xf numFmtId="49" fontId="18" fillId="2" borderId="33" xfId="2" applyNumberFormat="1" applyFont="1" applyFill="1" applyBorder="1" applyAlignment="1" applyProtection="1">
      <alignment horizontal="center" vertical="center"/>
      <protection locked="0"/>
    </xf>
    <xf numFmtId="49" fontId="18" fillId="2" borderId="26" xfId="2" applyNumberFormat="1" applyFont="1" applyFill="1" applyBorder="1" applyAlignment="1" applyProtection="1">
      <alignment horizontal="left" vertical="center" wrapText="1"/>
      <protection locked="0"/>
    </xf>
    <xf numFmtId="49" fontId="18" fillId="2" borderId="8" xfId="2" applyNumberFormat="1" applyFont="1" applyFill="1" applyBorder="1" applyAlignment="1" applyProtection="1">
      <alignment horizontal="left" vertical="center" wrapText="1"/>
      <protection locked="0"/>
    </xf>
    <xf numFmtId="49" fontId="18" fillId="2" borderId="30" xfId="2" applyNumberFormat="1" applyFont="1" applyFill="1" applyBorder="1" applyAlignment="1" applyProtection="1">
      <alignment horizontal="left" vertical="center" wrapText="1"/>
      <protection locked="0"/>
    </xf>
    <xf numFmtId="49" fontId="18" fillId="2" borderId="27" xfId="2" applyNumberFormat="1" applyFont="1" applyFill="1" applyBorder="1" applyAlignment="1" applyProtection="1">
      <alignment horizontal="left" vertical="center" wrapText="1"/>
      <protection locked="0"/>
    </xf>
    <xf numFmtId="49" fontId="18" fillId="2" borderId="0" xfId="2" applyNumberFormat="1" applyFont="1" applyFill="1" applyAlignment="1" applyProtection="1">
      <alignment horizontal="left" vertical="center" wrapText="1"/>
      <protection locked="0"/>
    </xf>
    <xf numFmtId="49" fontId="18" fillId="2" borderId="29" xfId="2" applyNumberFormat="1" applyFont="1" applyFill="1" applyBorder="1" applyAlignment="1" applyProtection="1">
      <alignment horizontal="left" vertical="center" wrapText="1"/>
      <protection locked="0"/>
    </xf>
    <xf numFmtId="49" fontId="18" fillId="2" borderId="23" xfId="2" applyNumberFormat="1" applyFont="1" applyFill="1" applyBorder="1" applyAlignment="1" applyProtection="1">
      <alignment horizontal="left" vertical="center" wrapText="1"/>
      <protection locked="0"/>
    </xf>
    <xf numFmtId="49" fontId="18" fillId="2" borderId="16" xfId="2" applyNumberFormat="1" applyFont="1" applyFill="1" applyBorder="1" applyAlignment="1" applyProtection="1">
      <alignment horizontal="left" vertical="center" wrapText="1"/>
      <protection locked="0"/>
    </xf>
    <xf numFmtId="49" fontId="18" fillId="2" borderId="22" xfId="2" applyNumberFormat="1" applyFont="1" applyFill="1" applyBorder="1" applyAlignment="1" applyProtection="1">
      <alignment horizontal="left" vertical="center" wrapText="1"/>
      <protection locked="0"/>
    </xf>
    <xf numFmtId="49" fontId="18" fillId="2" borderId="28" xfId="2" applyNumberFormat="1" applyFont="1" applyFill="1" applyBorder="1" applyAlignment="1" applyProtection="1">
      <alignment horizontal="left" vertical="top" wrapText="1"/>
      <protection locked="0"/>
    </xf>
    <xf numFmtId="0" fontId="18" fillId="2" borderId="17" xfId="2" applyFont="1" applyFill="1" applyBorder="1" applyAlignment="1" applyProtection="1">
      <alignment horizontal="left" vertical="top" wrapText="1"/>
      <protection locked="0"/>
    </xf>
    <xf numFmtId="0" fontId="18" fillId="2" borderId="20" xfId="2" applyFont="1" applyFill="1" applyBorder="1" applyAlignment="1" applyProtection="1">
      <alignment horizontal="left" vertical="top" wrapText="1"/>
      <protection locked="0"/>
    </xf>
    <xf numFmtId="0" fontId="18" fillId="2" borderId="26" xfId="2" applyFont="1" applyFill="1" applyBorder="1" applyAlignment="1" applyProtection="1">
      <alignment horizontal="left" vertical="top" wrapText="1"/>
      <protection locked="0"/>
    </xf>
    <xf numFmtId="0" fontId="18" fillId="2" borderId="8" xfId="2" applyFont="1" applyFill="1" applyBorder="1" applyAlignment="1" applyProtection="1">
      <alignment horizontal="left" vertical="top" wrapText="1"/>
      <protection locked="0"/>
    </xf>
    <xf numFmtId="0" fontId="18" fillId="2" borderId="9" xfId="2" applyFont="1" applyFill="1" applyBorder="1" applyAlignment="1" applyProtection="1">
      <alignment horizontal="left" vertical="top" wrapText="1"/>
      <protection locked="0"/>
    </xf>
    <xf numFmtId="49" fontId="18" fillId="2" borderId="3" xfId="2" applyNumberFormat="1" applyFont="1" applyFill="1" applyBorder="1" applyAlignment="1" applyProtection="1">
      <alignment horizontal="left" vertical="center" wrapText="1"/>
      <protection locked="0"/>
    </xf>
    <xf numFmtId="49" fontId="18" fillId="2" borderId="4" xfId="2" applyNumberFormat="1" applyFont="1" applyFill="1" applyBorder="1" applyAlignment="1" applyProtection="1">
      <alignment horizontal="left" vertical="center" wrapText="1"/>
      <protection locked="0"/>
    </xf>
    <xf numFmtId="49" fontId="18" fillId="2" borderId="19" xfId="2" applyNumberFormat="1" applyFont="1" applyFill="1" applyBorder="1" applyAlignment="1" applyProtection="1">
      <alignment horizontal="left" vertical="center" wrapText="1"/>
      <protection locked="0"/>
    </xf>
    <xf numFmtId="49" fontId="18" fillId="2" borderId="52" xfId="2" applyNumberFormat="1" applyFont="1" applyFill="1" applyBorder="1" applyAlignment="1" applyProtection="1">
      <alignment horizontal="left" vertical="top" wrapText="1"/>
      <protection locked="0"/>
    </xf>
    <xf numFmtId="0" fontId="18" fillId="2" borderId="11" xfId="2" applyFont="1" applyFill="1" applyBorder="1" applyAlignment="1" applyProtection="1">
      <alignment horizontal="left" vertical="top" wrapText="1"/>
      <protection locked="0"/>
    </xf>
    <xf numFmtId="0" fontId="18" fillId="2" borderId="13" xfId="2" applyFont="1" applyFill="1" applyBorder="1" applyAlignment="1" applyProtection="1">
      <alignment horizontal="left" vertical="top" wrapText="1"/>
      <protection locked="0"/>
    </xf>
    <xf numFmtId="0" fontId="18" fillId="2" borderId="27" xfId="2" applyFont="1" applyFill="1" applyBorder="1" applyAlignment="1" applyProtection="1">
      <alignment horizontal="left" vertical="top" wrapText="1"/>
      <protection locked="0"/>
    </xf>
    <xf numFmtId="0" fontId="18" fillId="2" borderId="0" xfId="2" applyFont="1" applyFill="1" applyAlignment="1" applyProtection="1">
      <alignment horizontal="left" vertical="top" wrapText="1"/>
      <protection locked="0"/>
    </xf>
    <xf numFmtId="0" fontId="18" fillId="2" borderId="15" xfId="2" applyFont="1" applyFill="1" applyBorder="1" applyAlignment="1" applyProtection="1">
      <alignment horizontal="left" vertical="top" wrapText="1"/>
      <protection locked="0"/>
    </xf>
    <xf numFmtId="0" fontId="18" fillId="2" borderId="23" xfId="2" applyFont="1" applyFill="1" applyBorder="1" applyAlignment="1" applyProtection="1">
      <alignment horizontal="left" vertical="top" wrapText="1"/>
      <protection locked="0"/>
    </xf>
    <xf numFmtId="0" fontId="18" fillId="2" borderId="16" xfId="2" applyFont="1" applyFill="1" applyBorder="1" applyAlignment="1" applyProtection="1">
      <alignment horizontal="left" vertical="top" wrapText="1"/>
      <protection locked="0"/>
    </xf>
    <xf numFmtId="0" fontId="18" fillId="2" borderId="25" xfId="2" applyFont="1" applyFill="1" applyBorder="1" applyAlignment="1" applyProtection="1">
      <alignment horizontal="left" vertical="top" wrapText="1"/>
      <protection locked="0"/>
    </xf>
    <xf numFmtId="14" fontId="18" fillId="2" borderId="47" xfId="0" applyNumberFormat="1" applyFont="1" applyFill="1" applyBorder="1" applyAlignment="1" applyProtection="1">
      <alignment horizontal="left" vertical="center"/>
      <protection locked="0"/>
    </xf>
    <xf numFmtId="178" fontId="18" fillId="2" borderId="5" xfId="0" applyNumberFormat="1" applyFont="1" applyFill="1" applyBorder="1" applyAlignment="1" applyProtection="1">
      <alignment horizontal="left" vertical="center"/>
      <protection locked="0"/>
    </xf>
    <xf numFmtId="178" fontId="18" fillId="2" borderId="7" xfId="0" applyNumberFormat="1"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wrapText="1"/>
      <protection locked="0"/>
    </xf>
    <xf numFmtId="49" fontId="18" fillId="2" borderId="4" xfId="0" applyNumberFormat="1" applyFont="1" applyFill="1" applyBorder="1" applyAlignment="1" applyProtection="1">
      <alignment horizontal="left" vertical="center" wrapText="1"/>
      <protection locked="0"/>
    </xf>
    <xf numFmtId="49" fontId="18" fillId="2" borderId="19" xfId="0" applyNumberFormat="1" applyFont="1" applyFill="1" applyBorder="1" applyAlignment="1" applyProtection="1">
      <alignment horizontal="left" vertical="center" wrapText="1"/>
      <protection locked="0"/>
    </xf>
    <xf numFmtId="38" fontId="18" fillId="2" borderId="3" xfId="0" applyNumberFormat="1" applyFont="1" applyFill="1" applyBorder="1" applyAlignment="1" applyProtection="1">
      <alignment horizontal="right" vertical="center"/>
      <protection locked="0"/>
    </xf>
    <xf numFmtId="38" fontId="18" fillId="2" borderId="19" xfId="0" applyNumberFormat="1" applyFont="1" applyFill="1" applyBorder="1" applyAlignment="1" applyProtection="1">
      <alignment horizontal="right" vertical="center"/>
      <protection locked="0"/>
    </xf>
    <xf numFmtId="14" fontId="18" fillId="2" borderId="3" xfId="0" applyNumberFormat="1" applyFont="1" applyFill="1" applyBorder="1" applyAlignment="1" applyProtection="1">
      <alignment horizontal="left" vertical="center"/>
      <protection locked="0"/>
    </xf>
    <xf numFmtId="178" fontId="18" fillId="2" borderId="4" xfId="0" applyNumberFormat="1" applyFont="1" applyFill="1" applyBorder="1" applyAlignment="1" applyProtection="1">
      <alignment horizontal="left" vertical="center"/>
      <protection locked="0"/>
    </xf>
    <xf numFmtId="178" fontId="18" fillId="2" borderId="44" xfId="0" applyNumberFormat="1" applyFont="1" applyFill="1" applyBorder="1" applyAlignment="1" applyProtection="1">
      <alignment horizontal="left" vertical="center"/>
      <protection locked="0"/>
    </xf>
    <xf numFmtId="49" fontId="18" fillId="2" borderId="47" xfId="0" applyNumberFormat="1" applyFont="1" applyFill="1" applyBorder="1" applyAlignment="1" applyProtection="1">
      <alignment horizontal="left" vertical="center" wrapText="1"/>
      <protection locked="0"/>
    </xf>
    <xf numFmtId="49" fontId="18" fillId="2" borderId="5" xfId="0" applyNumberFormat="1" applyFont="1" applyFill="1" applyBorder="1" applyAlignment="1" applyProtection="1">
      <alignment horizontal="left" vertical="center" wrapText="1"/>
      <protection locked="0"/>
    </xf>
    <xf numFmtId="49" fontId="18" fillId="2" borderId="6" xfId="0" applyNumberFormat="1" applyFont="1" applyFill="1" applyBorder="1" applyAlignment="1" applyProtection="1">
      <alignment horizontal="left" vertical="center" wrapText="1"/>
      <protection locked="0"/>
    </xf>
    <xf numFmtId="38" fontId="18" fillId="2" borderId="47" xfId="0" applyNumberFormat="1" applyFont="1" applyFill="1" applyBorder="1" applyAlignment="1" applyProtection="1">
      <alignment horizontal="right" vertical="center"/>
      <protection locked="0"/>
    </xf>
    <xf numFmtId="38" fontId="18" fillId="2" borderId="6" xfId="0" applyNumberFormat="1" applyFont="1" applyFill="1" applyBorder="1" applyAlignment="1" applyProtection="1">
      <alignment horizontal="right" vertical="center"/>
      <protection locked="0"/>
    </xf>
    <xf numFmtId="49" fontId="18" fillId="2" borderId="18" xfId="0" applyNumberFormat="1"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42" xfId="0" applyNumberFormat="1" applyFont="1" applyFill="1" applyBorder="1" applyAlignment="1" applyProtection="1">
      <alignment horizontal="left" vertical="center" wrapText="1"/>
      <protection locked="0"/>
    </xf>
    <xf numFmtId="38" fontId="18" fillId="2" borderId="18" xfId="0" applyNumberFormat="1" applyFont="1" applyFill="1" applyBorder="1" applyAlignment="1" applyProtection="1">
      <alignment horizontal="right" vertical="center"/>
      <protection locked="0"/>
    </xf>
    <xf numFmtId="38" fontId="18" fillId="2" borderId="42" xfId="0" applyNumberFormat="1" applyFont="1" applyFill="1" applyBorder="1" applyAlignment="1" applyProtection="1">
      <alignment horizontal="right" vertical="center"/>
      <protection locked="0"/>
    </xf>
    <xf numFmtId="14" fontId="18" fillId="2" borderId="18" xfId="0" applyNumberFormat="1" applyFont="1" applyFill="1" applyBorder="1" applyAlignment="1" applyProtection="1">
      <alignment horizontal="left" vertical="center"/>
      <protection locked="0"/>
    </xf>
    <xf numFmtId="178" fontId="18" fillId="2" borderId="1" xfId="0" applyNumberFormat="1" applyFont="1" applyFill="1" applyBorder="1" applyAlignment="1" applyProtection="1">
      <alignment horizontal="left" vertical="center"/>
      <protection locked="0"/>
    </xf>
    <xf numFmtId="178" fontId="18" fillId="2" borderId="2" xfId="0" applyNumberFormat="1" applyFont="1" applyFill="1" applyBorder="1" applyAlignment="1" applyProtection="1">
      <alignment horizontal="left" vertical="center"/>
      <protection locked="0"/>
    </xf>
    <xf numFmtId="49" fontId="18" fillId="2" borderId="43" xfId="0" applyNumberFormat="1" applyFont="1" applyFill="1" applyBorder="1" applyAlignment="1" applyProtection="1">
      <alignment horizontal="center" vertical="center"/>
      <protection locked="0"/>
    </xf>
    <xf numFmtId="38" fontId="18" fillId="2" borderId="4" xfId="0" applyNumberFormat="1" applyFont="1" applyFill="1" applyBorder="1" applyAlignment="1" applyProtection="1">
      <alignment horizontal="center" vertical="center"/>
      <protection locked="0"/>
    </xf>
    <xf numFmtId="38" fontId="18" fillId="2" borderId="44" xfId="0" applyNumberFormat="1" applyFont="1" applyFill="1" applyBorder="1" applyAlignment="1" applyProtection="1">
      <alignment horizontal="center" vertical="center"/>
      <protection locked="0"/>
    </xf>
    <xf numFmtId="49" fontId="18" fillId="2" borderId="21" xfId="0" applyNumberFormat="1" applyFont="1" applyFill="1" applyBorder="1" applyAlignment="1" applyProtection="1">
      <alignment horizontal="center" vertical="center"/>
      <protection locked="0"/>
    </xf>
    <xf numFmtId="38" fontId="18" fillId="2" borderId="5" xfId="0" applyNumberFormat="1" applyFont="1" applyFill="1" applyBorder="1" applyAlignment="1" applyProtection="1">
      <alignment horizontal="center" vertical="center"/>
      <protection locked="0"/>
    </xf>
    <xf numFmtId="38" fontId="18" fillId="2" borderId="7" xfId="0" applyNumberFormat="1" applyFont="1" applyFill="1" applyBorder="1" applyAlignment="1" applyProtection="1">
      <alignment horizontal="center" vertical="center"/>
      <protection locked="0"/>
    </xf>
    <xf numFmtId="49" fontId="18" fillId="2" borderId="38" xfId="0" applyNumberFormat="1" applyFont="1" applyFill="1" applyBorder="1" applyAlignment="1" applyProtection="1">
      <alignment horizontal="center" vertical="center"/>
      <protection locked="0"/>
    </xf>
    <xf numFmtId="38" fontId="18" fillId="2" borderId="1" xfId="0" applyNumberFormat="1" applyFont="1" applyFill="1" applyBorder="1" applyAlignment="1" applyProtection="1">
      <alignment horizontal="center" vertical="center"/>
      <protection locked="0"/>
    </xf>
    <xf numFmtId="38" fontId="18" fillId="2" borderId="2" xfId="0" applyNumberFormat="1" applyFont="1" applyFill="1" applyBorder="1" applyAlignment="1" applyProtection="1">
      <alignment horizontal="center" vertical="center"/>
      <protection locked="0"/>
    </xf>
    <xf numFmtId="49" fontId="18" fillId="2" borderId="0" xfId="2" applyNumberFormat="1" applyFont="1" applyFill="1" applyAlignment="1" applyProtection="1">
      <alignment horizontal="left" vertical="top" wrapText="1"/>
      <protection locked="0"/>
    </xf>
    <xf numFmtId="49" fontId="18" fillId="2" borderId="38" xfId="2" applyNumberFormat="1" applyFont="1" applyFill="1" applyBorder="1" applyAlignment="1" applyProtection="1">
      <alignment horizontal="left" vertical="center" wrapText="1"/>
      <protection locked="0"/>
    </xf>
    <xf numFmtId="0" fontId="18" fillId="2" borderId="1" xfId="2" applyFont="1" applyFill="1" applyBorder="1" applyAlignment="1" applyProtection="1">
      <alignment horizontal="left" vertical="center" wrapText="1"/>
      <protection locked="0"/>
    </xf>
    <xf numFmtId="0" fontId="18" fillId="2" borderId="2" xfId="2" applyFont="1" applyFill="1" applyBorder="1" applyAlignment="1" applyProtection="1">
      <alignment horizontal="left" vertical="center" wrapText="1"/>
      <protection locked="0"/>
    </xf>
    <xf numFmtId="49" fontId="18" fillId="2" borderId="43" xfId="2" applyNumberFormat="1" applyFont="1" applyFill="1" applyBorder="1" applyAlignment="1" applyProtection="1">
      <alignment horizontal="left" vertical="center" wrapText="1"/>
      <protection locked="0"/>
    </xf>
    <xf numFmtId="0" fontId="18" fillId="2" borderId="4" xfId="2" applyFont="1" applyFill="1" applyBorder="1" applyAlignment="1" applyProtection="1">
      <alignment horizontal="left" vertical="center" wrapText="1"/>
      <protection locked="0"/>
    </xf>
    <xf numFmtId="0" fontId="18" fillId="2" borderId="44" xfId="2" applyFont="1" applyFill="1" applyBorder="1" applyAlignment="1" applyProtection="1">
      <alignment horizontal="left" vertical="center" wrapText="1"/>
      <protection locked="0"/>
    </xf>
    <xf numFmtId="49" fontId="18" fillId="2" borderId="21" xfId="2" applyNumberFormat="1" applyFont="1" applyFill="1" applyBorder="1" applyAlignment="1" applyProtection="1">
      <alignment horizontal="left" vertical="center" wrapText="1"/>
      <protection locked="0"/>
    </xf>
    <xf numFmtId="0" fontId="18" fillId="2" borderId="5" xfId="2" applyFont="1" applyFill="1" applyBorder="1" applyAlignment="1" applyProtection="1">
      <alignment horizontal="left" vertical="center" wrapText="1"/>
      <protection locked="0"/>
    </xf>
    <xf numFmtId="0" fontId="18" fillId="2" borderId="7" xfId="2" applyFont="1" applyFill="1" applyBorder="1" applyAlignment="1" applyProtection="1">
      <alignment horizontal="left" vertical="center" wrapText="1"/>
      <protection locked="0"/>
    </xf>
    <xf numFmtId="38" fontId="18" fillId="2" borderId="0" xfId="0" applyNumberFormat="1" applyFont="1" applyFill="1" applyAlignment="1" applyProtection="1">
      <alignment horizontal="right" vertical="center"/>
      <protection locked="0"/>
    </xf>
    <xf numFmtId="49"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182" fontId="18" fillId="2" borderId="0" xfId="0" applyNumberFormat="1" applyFont="1" applyFill="1" applyAlignment="1" applyProtection="1">
      <alignment horizontal="left" vertical="center"/>
      <protection locked="0"/>
    </xf>
    <xf numFmtId="184"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178" fontId="18" fillId="2" borderId="0" xfId="0" applyNumberFormat="1" applyFont="1" applyFill="1" applyAlignment="1" applyProtection="1">
      <alignment horizontal="left" vertical="center"/>
      <protection locked="0"/>
    </xf>
    <xf numFmtId="14" fontId="18" fillId="2" borderId="0" xfId="0" applyNumberFormat="1" applyFont="1" applyFill="1" applyAlignment="1" applyProtection="1">
      <alignment horizontal="left" vertical="center"/>
      <protection locked="0"/>
    </xf>
    <xf numFmtId="38" fontId="18" fillId="2" borderId="0" xfId="0" applyNumberFormat="1" applyFont="1" applyFill="1" applyAlignment="1" applyProtection="1">
      <alignment horizontal="left" vertical="center"/>
      <protection locked="0"/>
    </xf>
    <xf numFmtId="38" fontId="18" fillId="2" borderId="18" xfId="1" applyNumberFormat="1" applyFont="1" applyFill="1" applyBorder="1" applyAlignment="1" applyProtection="1">
      <alignment horizontal="right" vertical="center"/>
      <protection locked="0"/>
    </xf>
    <xf numFmtId="182" fontId="18" fillId="2" borderId="1" xfId="1" applyNumberFormat="1" applyFont="1" applyFill="1" applyBorder="1" applyAlignment="1" applyProtection="1">
      <alignment horizontal="right" vertical="center"/>
      <protection locked="0"/>
    </xf>
    <xf numFmtId="182" fontId="18" fillId="2" borderId="2" xfId="1" applyNumberFormat="1" applyFont="1" applyFill="1" applyBorder="1" applyAlignment="1" applyProtection="1">
      <alignment horizontal="right" vertical="center"/>
      <protection locked="0"/>
    </xf>
    <xf numFmtId="38" fontId="18" fillId="2" borderId="47" xfId="1" applyNumberFormat="1" applyFont="1" applyFill="1" applyBorder="1" applyAlignment="1" applyProtection="1">
      <alignment horizontal="right" vertical="center"/>
      <protection locked="0"/>
    </xf>
    <xf numFmtId="182" fontId="18" fillId="2" borderId="5" xfId="1" applyNumberFormat="1" applyFont="1" applyFill="1" applyBorder="1" applyAlignment="1" applyProtection="1">
      <alignment horizontal="right" vertical="center"/>
      <protection locked="0"/>
    </xf>
    <xf numFmtId="182" fontId="18" fillId="2" borderId="7" xfId="1" applyNumberFormat="1" applyFont="1" applyFill="1" applyBorder="1" applyAlignment="1" applyProtection="1">
      <alignment horizontal="right" vertical="center"/>
      <protection locked="0"/>
    </xf>
    <xf numFmtId="49" fontId="18" fillId="2" borderId="28" xfId="2" applyNumberFormat="1" applyFont="1" applyFill="1" applyBorder="1" applyAlignment="1" applyProtection="1">
      <alignment horizontal="center" vertical="center"/>
      <protection locked="0"/>
    </xf>
    <xf numFmtId="0" fontId="18" fillId="2" borderId="24" xfId="2" applyFont="1" applyFill="1" applyBorder="1" applyAlignment="1" applyProtection="1">
      <alignment horizontal="center" vertical="center"/>
      <protection locked="0"/>
    </xf>
    <xf numFmtId="0" fontId="18" fillId="2" borderId="23" xfId="2" applyFont="1" applyFill="1" applyBorder="1" applyAlignment="1" applyProtection="1">
      <alignment horizontal="center" vertical="center"/>
      <protection locked="0"/>
    </xf>
    <xf numFmtId="0" fontId="18" fillId="2" borderId="22" xfId="2" applyFont="1" applyFill="1" applyBorder="1" applyAlignment="1" applyProtection="1">
      <alignment horizontal="center" vertical="center"/>
      <protection locked="0"/>
    </xf>
    <xf numFmtId="0" fontId="18" fillId="2" borderId="27" xfId="2" applyFont="1" applyFill="1" applyBorder="1" applyAlignment="1" applyProtection="1">
      <alignment horizontal="center" vertical="center"/>
      <protection locked="0"/>
    </xf>
    <xf numFmtId="0" fontId="18" fillId="2" borderId="29" xfId="2" applyFont="1" applyFill="1" applyBorder="1" applyAlignment="1" applyProtection="1">
      <alignment horizontal="center" vertical="center"/>
      <protection locked="0"/>
    </xf>
    <xf numFmtId="49" fontId="18" fillId="2" borderId="38" xfId="6" applyNumberFormat="1" applyFont="1" applyFill="1" applyBorder="1" applyAlignment="1" applyProtection="1">
      <alignment horizontal="left" vertical="center"/>
      <protection locked="0"/>
    </xf>
    <xf numFmtId="49" fontId="18" fillId="2" borderId="1" xfId="6" applyNumberFormat="1" applyFont="1" applyFill="1" applyBorder="1" applyAlignment="1" applyProtection="1">
      <alignment horizontal="left" vertical="center"/>
      <protection locked="0"/>
    </xf>
    <xf numFmtId="38" fontId="18" fillId="2" borderId="1" xfId="6" applyNumberFormat="1" applyFont="1" applyFill="1" applyBorder="1" applyAlignment="1" applyProtection="1">
      <alignment horizontal="left" vertical="center"/>
      <protection locked="0"/>
    </xf>
    <xf numFmtId="49" fontId="18" fillId="2" borderId="2" xfId="6" applyNumberFormat="1" applyFont="1" applyFill="1" applyBorder="1" applyAlignment="1" applyProtection="1">
      <alignment horizontal="left" vertical="center"/>
      <protection locked="0"/>
    </xf>
    <xf numFmtId="49" fontId="18" fillId="2" borderId="21" xfId="0" applyNumberFormat="1"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0" fontId="18" fillId="2" borderId="7" xfId="0" applyFont="1" applyFill="1" applyBorder="1" applyAlignment="1" applyProtection="1">
      <alignment horizontal="left" vertical="center"/>
      <protection locked="0"/>
    </xf>
    <xf numFmtId="49" fontId="18" fillId="2" borderId="43" xfId="0" applyNumberFormat="1" applyFont="1" applyFill="1" applyBorder="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0" fontId="18" fillId="2" borderId="44" xfId="0" applyFont="1" applyFill="1" applyBorder="1" applyAlignment="1" applyProtection="1">
      <alignment horizontal="left" vertical="center"/>
      <protection locked="0"/>
    </xf>
    <xf numFmtId="0" fontId="18" fillId="2" borderId="26" xfId="2" applyFont="1" applyFill="1" applyBorder="1" applyAlignment="1" applyProtection="1">
      <alignment horizontal="center" vertical="center"/>
      <protection locked="0"/>
    </xf>
    <xf numFmtId="0" fontId="18" fillId="2" borderId="30" xfId="2" applyFont="1" applyFill="1" applyBorder="1" applyAlignment="1" applyProtection="1">
      <alignment horizontal="center" vertical="center"/>
      <protection locked="0"/>
    </xf>
    <xf numFmtId="49" fontId="18" fillId="2" borderId="52" xfId="2" applyNumberFormat="1" applyFont="1" applyFill="1" applyBorder="1" applyAlignment="1" applyProtection="1">
      <alignment horizontal="center" vertical="center"/>
      <protection locked="0"/>
    </xf>
    <xf numFmtId="0" fontId="18" fillId="2" borderId="53" xfId="2" applyFont="1" applyFill="1" applyBorder="1" applyAlignment="1" applyProtection="1">
      <alignment horizontal="center"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0" xfId="2" applyFont="1" applyBorder="1" applyProtection="1">
      <alignment vertical="center"/>
    </xf>
    <xf numFmtId="0" fontId="16" fillId="0" borderId="11" xfId="2" applyFont="1" applyBorder="1" applyProtection="1">
      <alignment vertical="center"/>
    </xf>
    <xf numFmtId="0" fontId="16" fillId="0" borderId="13" xfId="2" applyFont="1" applyBorder="1" applyProtection="1">
      <alignment vertical="center"/>
    </xf>
    <xf numFmtId="49" fontId="4" fillId="0" borderId="0" xfId="1" applyNumberFormat="1" applyFont="1" applyProtection="1">
      <alignment vertical="center"/>
    </xf>
    <xf numFmtId="0" fontId="16" fillId="0" borderId="14" xfId="2" applyFont="1" applyBorder="1" applyProtection="1">
      <alignment vertical="center"/>
    </xf>
    <xf numFmtId="0" fontId="16" fillId="0" borderId="0" xfId="2" applyFont="1" applyProtection="1">
      <alignment vertical="center"/>
    </xf>
    <xf numFmtId="0" fontId="16" fillId="0" borderId="15" xfId="2" applyFont="1" applyBorder="1" applyProtection="1">
      <alignment vertical="center"/>
    </xf>
    <xf numFmtId="0" fontId="16" fillId="0" borderId="12" xfId="2" applyFont="1" applyBorder="1" applyProtection="1">
      <alignment vertical="center"/>
    </xf>
    <xf numFmtId="0" fontId="16" fillId="0" borderId="8" xfId="2" applyFont="1" applyBorder="1" applyProtection="1">
      <alignment vertical="center"/>
    </xf>
    <xf numFmtId="0" fontId="16" fillId="0" borderId="9" xfId="2" applyFont="1" applyBorder="1" applyProtection="1">
      <alignment vertical="center"/>
    </xf>
    <xf numFmtId="183" fontId="4" fillId="0" borderId="0" xfId="1" applyNumberFormat="1" applyFont="1" applyProtection="1">
      <alignment vertical="center"/>
    </xf>
    <xf numFmtId="0" fontId="14" fillId="0" borderId="10" xfId="0" applyFont="1" applyBorder="1" applyAlignment="1" applyProtection="1">
      <alignment horizontal="left" vertical="center" indent="1"/>
    </xf>
    <xf numFmtId="0" fontId="14" fillId="0" borderId="11" xfId="0" applyFont="1" applyBorder="1" applyAlignment="1" applyProtection="1">
      <alignment horizontal="left" vertical="center" indent="1"/>
    </xf>
    <xf numFmtId="0" fontId="14" fillId="0" borderId="13" xfId="0" applyFont="1" applyBorder="1" applyAlignment="1" applyProtection="1">
      <alignment horizontal="left" vertical="center" indent="1"/>
    </xf>
    <xf numFmtId="0" fontId="14" fillId="0" borderId="14" xfId="0" applyFont="1" applyBorder="1" applyProtection="1">
      <alignment vertical="center"/>
    </xf>
    <xf numFmtId="0" fontId="14" fillId="0" borderId="0" xfId="0" applyFont="1" applyProtection="1">
      <alignment vertical="center"/>
    </xf>
    <xf numFmtId="0" fontId="4" fillId="0" borderId="11" xfId="0" applyFont="1" applyBorder="1" applyProtection="1">
      <alignment vertical="center"/>
    </xf>
    <xf numFmtId="0" fontId="4" fillId="0" borderId="13" xfId="0" applyFont="1" applyBorder="1" applyProtection="1">
      <alignment vertical="center"/>
    </xf>
    <xf numFmtId="180" fontId="4" fillId="0" borderId="14"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5"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4" xfId="0" applyFont="1" applyBorder="1" applyProtection="1">
      <alignment vertical="center"/>
    </xf>
    <xf numFmtId="177" fontId="15" fillId="0" borderId="0" xfId="0" applyNumberFormat="1" applyFont="1" applyAlignment="1" applyProtection="1">
      <alignment vertical="top"/>
    </xf>
    <xf numFmtId="0" fontId="13" fillId="0" borderId="15"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4" xfId="2" applyFont="1" applyBorder="1" applyProtection="1">
      <alignment vertical="center"/>
    </xf>
    <xf numFmtId="0" fontId="20" fillId="0" borderId="0" xfId="0" applyFont="1" applyAlignment="1" applyProtection="1">
      <alignment vertical="top"/>
    </xf>
    <xf numFmtId="0" fontId="17" fillId="0" borderId="15" xfId="0" applyFont="1" applyBorder="1" applyAlignment="1" applyProtection="1">
      <alignment vertical="top"/>
    </xf>
    <xf numFmtId="0" fontId="4" fillId="0" borderId="12" xfId="0" applyFont="1" applyBorder="1" applyProtection="1">
      <alignment vertical="center"/>
    </xf>
    <xf numFmtId="0" fontId="4" fillId="0" borderId="8" xfId="0" applyFont="1" applyBorder="1" applyProtection="1">
      <alignment vertical="center"/>
    </xf>
    <xf numFmtId="0" fontId="13" fillId="0" borderId="8" xfId="0" applyFont="1" applyBorder="1" applyAlignment="1" applyProtection="1">
      <alignment vertical="top"/>
    </xf>
    <xf numFmtId="49" fontId="13" fillId="0" borderId="8" xfId="0" applyNumberFormat="1" applyFont="1" applyBorder="1" applyAlignment="1" applyProtection="1">
      <alignment vertical="top"/>
    </xf>
    <xf numFmtId="0" fontId="4" fillId="0" borderId="9"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8" xfId="0" applyFont="1" applyBorder="1" applyAlignment="1" applyProtection="1">
      <alignment horizontal="right" vertical="top"/>
    </xf>
    <xf numFmtId="0" fontId="15" fillId="0" borderId="8" xfId="0" applyFont="1" applyBorder="1" applyAlignment="1" applyProtection="1">
      <alignment vertical="top"/>
    </xf>
    <xf numFmtId="49" fontId="15" fillId="0" borderId="8" xfId="0" applyNumberFormat="1" applyFont="1" applyBorder="1" applyAlignment="1" applyProtection="1">
      <alignment vertical="top"/>
    </xf>
    <xf numFmtId="182" fontId="15" fillId="0" borderId="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1" fillId="0" borderId="14" xfId="0" applyFont="1" applyBorder="1" applyProtection="1">
      <alignment vertical="center"/>
    </xf>
    <xf numFmtId="0" fontId="21" fillId="0" borderId="0" xfId="0" applyFont="1" applyProtection="1">
      <alignment vertical="center"/>
    </xf>
    <xf numFmtId="49" fontId="4" fillId="0" borderId="11" xfId="0" applyNumberFormat="1" applyFont="1" applyBorder="1" applyProtection="1">
      <alignment vertical="center"/>
    </xf>
    <xf numFmtId="178" fontId="4" fillId="0" borderId="11"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8"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15" xfId="2" applyFont="1" applyBorder="1" applyProtection="1">
      <alignment vertical="center"/>
    </xf>
    <xf numFmtId="49" fontId="17" fillId="0" borderId="0" xfId="0" applyNumberFormat="1" applyFont="1" applyAlignment="1" applyProtection="1">
      <alignment horizontal="right" vertical="top"/>
    </xf>
    <xf numFmtId="178" fontId="13" fillId="0" borderId="8"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2" xfId="2" applyFont="1" applyBorder="1" applyProtection="1">
      <alignment vertical="center"/>
    </xf>
    <xf numFmtId="0" fontId="4" fillId="0" borderId="8" xfId="2" applyFont="1" applyBorder="1" applyProtection="1">
      <alignment vertical="center"/>
    </xf>
    <xf numFmtId="0" fontId="14" fillId="0" borderId="14" xfId="0" applyFont="1" applyBorder="1" applyAlignment="1" applyProtection="1">
      <alignment horizontal="left" vertical="center" indent="1"/>
    </xf>
    <xf numFmtId="0" fontId="14" fillId="0" borderId="0" xfId="0" applyFont="1" applyAlignment="1" applyProtection="1">
      <alignment horizontal="left" vertical="center" indent="1"/>
    </xf>
    <xf numFmtId="182" fontId="4" fillId="0" borderId="0" xfId="1" applyNumberFormat="1" applyFont="1" applyProtection="1">
      <alignment vertical="center"/>
    </xf>
    <xf numFmtId="178" fontId="4" fillId="0" borderId="0" xfId="1" applyNumberFormat="1" applyFont="1" applyAlignment="1" applyProtection="1">
      <alignment horizontal="right" vertical="center"/>
    </xf>
    <xf numFmtId="178" fontId="4" fillId="0" borderId="15"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0" fontId="17" fillId="0" borderId="0" xfId="0" applyFont="1" applyAlignment="1" applyProtection="1">
      <alignment vertical="top"/>
    </xf>
    <xf numFmtId="181" fontId="4" fillId="0" borderId="0" xfId="0" applyNumberFormat="1" applyFont="1" applyProtection="1">
      <alignment vertical="center"/>
    </xf>
    <xf numFmtId="178" fontId="4" fillId="0" borderId="10" xfId="1" applyNumberFormat="1" applyFont="1" applyBorder="1" applyProtection="1">
      <alignment vertical="center"/>
    </xf>
    <xf numFmtId="178" fontId="4" fillId="0" borderId="11" xfId="1" applyNumberFormat="1" applyFont="1" applyBorder="1" applyProtection="1">
      <alignment vertical="center"/>
    </xf>
    <xf numFmtId="182" fontId="4" fillId="0" borderId="21" xfId="1" applyNumberFormat="1" applyFont="1" applyBorder="1" applyProtection="1">
      <alignment vertical="center"/>
    </xf>
    <xf numFmtId="182" fontId="4" fillId="0" borderId="5" xfId="1" applyNumberFormat="1" applyFont="1" applyBorder="1" applyProtection="1">
      <alignment vertical="center"/>
    </xf>
    <xf numFmtId="182" fontId="4" fillId="0" borderId="6" xfId="1" applyNumberFormat="1" applyFont="1" applyBorder="1" applyProtection="1">
      <alignment vertical="center"/>
    </xf>
    <xf numFmtId="0" fontId="22" fillId="0" borderId="0" xfId="2" applyFont="1" applyProtection="1">
      <alignmen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178" fontId="4" fillId="0" borderId="0" xfId="1" applyNumberFormat="1" applyFont="1" applyProtection="1">
      <alignment vertical="center"/>
    </xf>
    <xf numFmtId="0" fontId="4" fillId="0" borderId="0" xfId="0" applyFont="1" applyAlignment="1" applyProtection="1">
      <alignment horizontal="right" vertical="top"/>
    </xf>
    <xf numFmtId="38" fontId="4" fillId="0" borderId="0" xfId="0" applyNumberFormat="1" applyFont="1" applyAlignment="1" applyProtection="1">
      <alignment vertical="top"/>
    </xf>
    <xf numFmtId="0" fontId="22" fillId="0" borderId="0" xfId="0" applyFont="1" applyProtection="1">
      <alignment vertical="center"/>
    </xf>
    <xf numFmtId="0" fontId="4" fillId="0" borderId="34" xfId="6" applyFont="1" applyBorder="1" applyProtection="1">
      <alignment vertical="center"/>
    </xf>
    <xf numFmtId="0" fontId="4" fillId="0" borderId="35" xfId="6" applyFont="1" applyBorder="1" applyProtection="1">
      <alignment vertical="center"/>
    </xf>
    <xf numFmtId="0" fontId="4" fillId="0" borderId="36" xfId="6" applyFont="1" applyBorder="1" applyProtection="1">
      <alignment vertical="center"/>
    </xf>
    <xf numFmtId="49" fontId="4" fillId="0" borderId="34" xfId="0" applyNumberFormat="1" applyFont="1" applyBorder="1" applyAlignment="1" applyProtection="1">
      <alignment horizontal="center" vertical="center"/>
    </xf>
    <xf numFmtId="49" fontId="4" fillId="0" borderId="35" xfId="0" applyNumberFormat="1" applyFont="1" applyBorder="1" applyAlignment="1" applyProtection="1">
      <alignment horizontal="center" vertical="center"/>
    </xf>
    <xf numFmtId="38" fontId="4" fillId="0" borderId="35" xfId="0" applyNumberFormat="1" applyFont="1" applyBorder="1" applyAlignment="1" applyProtection="1">
      <alignment horizontal="center" vertical="center"/>
    </xf>
    <xf numFmtId="49" fontId="4" fillId="0" borderId="36" xfId="0" applyNumberFormat="1" applyFont="1" applyBorder="1" applyAlignment="1" applyProtection="1">
      <alignment horizontal="center" vertical="center"/>
    </xf>
    <xf numFmtId="0" fontId="18" fillId="0" borderId="14" xfId="0" applyFont="1" applyBorder="1" applyProtection="1">
      <alignment vertical="center"/>
    </xf>
    <xf numFmtId="0" fontId="18" fillId="0" borderId="0" xfId="0" applyFont="1" applyProtection="1">
      <alignment vertical="center"/>
    </xf>
    <xf numFmtId="0" fontId="4" fillId="0" borderId="38" xfId="6" applyFont="1" applyBorder="1" applyAlignment="1" applyProtection="1">
      <alignment horizontal="left" vertical="center"/>
    </xf>
    <xf numFmtId="0" fontId="4" fillId="0" borderId="1" xfId="6" applyFont="1" applyBorder="1" applyAlignment="1" applyProtection="1">
      <alignment horizontal="left" vertical="center"/>
    </xf>
    <xf numFmtId="0" fontId="4" fillId="0" borderId="2" xfId="6" applyFont="1" applyBorder="1" applyAlignment="1" applyProtection="1">
      <alignment horizontal="left" vertical="center"/>
    </xf>
    <xf numFmtId="14" fontId="18" fillId="0" borderId="14" xfId="0" applyNumberFormat="1" applyFont="1" applyBorder="1" applyProtection="1">
      <alignment vertical="center"/>
    </xf>
    <xf numFmtId="0" fontId="4" fillId="0" borderId="43" xfId="0" applyFont="1" applyBorder="1" applyProtection="1">
      <alignment vertical="center"/>
    </xf>
    <xf numFmtId="0" fontId="4" fillId="0" borderId="4" xfId="0" applyFont="1" applyBorder="1" applyProtection="1">
      <alignment vertical="center"/>
    </xf>
    <xf numFmtId="0" fontId="4" fillId="0" borderId="44" xfId="0" applyFont="1" applyBorder="1" applyProtection="1">
      <alignment vertical="center"/>
    </xf>
    <xf numFmtId="0" fontId="15" fillId="0" borderId="14" xfId="0" applyFont="1" applyBorder="1" applyAlignment="1" applyProtection="1">
      <alignment vertical="top"/>
    </xf>
    <xf numFmtId="0" fontId="4" fillId="0" borderId="21" xfId="0" applyFont="1" applyBorder="1" applyProtection="1">
      <alignment vertical="center"/>
    </xf>
    <xf numFmtId="0" fontId="4" fillId="0" borderId="5" xfId="0" applyFont="1" applyBorder="1" applyProtection="1">
      <alignment vertical="center"/>
    </xf>
    <xf numFmtId="0" fontId="4" fillId="0" borderId="7" xfId="0" applyFont="1" applyBorder="1" applyProtection="1">
      <alignment vertical="center"/>
    </xf>
    <xf numFmtId="177" fontId="13" fillId="0" borderId="0" xfId="0" applyNumberFormat="1" applyFont="1" applyAlignment="1" applyProtection="1">
      <alignment vertical="top"/>
    </xf>
    <xf numFmtId="0" fontId="13" fillId="0" borderId="9" xfId="0" applyFont="1" applyBorder="1" applyAlignment="1" applyProtection="1">
      <alignment vertical="top"/>
    </xf>
    <xf numFmtId="0" fontId="4" fillId="0" borderId="0" xfId="1" applyFont="1" applyAlignment="1" applyProtection="1">
      <alignment horizontal="left" vertical="center"/>
    </xf>
    <xf numFmtId="180" fontId="15" fillId="0" borderId="8" xfId="0" applyNumberFormat="1" applyFont="1" applyBorder="1" applyAlignment="1" applyProtection="1">
      <alignment horizontal="left" vertical="center" wrapText="1"/>
    </xf>
    <xf numFmtId="180" fontId="15" fillId="0" borderId="15" xfId="0" applyNumberFormat="1" applyFont="1" applyBorder="1" applyProtection="1">
      <alignment vertical="center"/>
    </xf>
    <xf numFmtId="180" fontId="15" fillId="0" borderId="0" xfId="0" applyNumberFormat="1" applyFont="1" applyProtection="1">
      <alignment vertical="center"/>
    </xf>
    <xf numFmtId="183" fontId="4" fillId="0" borderId="0" xfId="2" applyNumberFormat="1" applyFont="1" applyProtection="1">
      <alignment vertical="center"/>
    </xf>
    <xf numFmtId="0" fontId="4" fillId="0" borderId="34" xfId="2" applyFont="1" applyBorder="1" applyAlignment="1" applyProtection="1">
      <alignment horizontal="left" vertical="center"/>
    </xf>
    <xf numFmtId="0" fontId="4" fillId="0" borderId="35" xfId="2" applyFont="1" applyBorder="1" applyAlignment="1" applyProtection="1">
      <alignment horizontal="left" vertical="center"/>
    </xf>
    <xf numFmtId="0" fontId="4" fillId="0" borderId="51" xfId="2" applyFont="1" applyBorder="1" applyAlignment="1" applyProtection="1">
      <alignment horizontal="center" vertical="center" wrapText="1"/>
    </xf>
    <xf numFmtId="0" fontId="4" fillId="0" borderId="46" xfId="2" applyFont="1" applyBorder="1" applyAlignment="1" applyProtection="1">
      <alignment horizontal="left" vertical="center"/>
    </xf>
    <xf numFmtId="0" fontId="4" fillId="0" borderId="50" xfId="2" applyFont="1" applyBorder="1" applyAlignment="1" applyProtection="1">
      <alignment horizontal="left" vertical="center"/>
    </xf>
    <xf numFmtId="0" fontId="4" fillId="0" borderId="51" xfId="2" applyFont="1" applyBorder="1" applyAlignment="1" applyProtection="1">
      <alignment horizontal="center" vertical="center" wrapText="1"/>
    </xf>
    <xf numFmtId="0" fontId="4" fillId="0" borderId="46" xfId="2" applyFont="1" applyBorder="1" applyAlignment="1" applyProtection="1">
      <alignment horizontal="left" vertical="center" wrapText="1"/>
    </xf>
    <xf numFmtId="0" fontId="4" fillId="0" borderId="35" xfId="2" applyFont="1" applyBorder="1" applyAlignment="1" applyProtection="1">
      <alignment horizontal="left" vertical="center" wrapText="1"/>
    </xf>
    <xf numFmtId="0" fontId="4" fillId="0" borderId="36" xfId="2" applyFont="1" applyBorder="1" applyAlignment="1" applyProtection="1">
      <alignment horizontal="left" vertical="center" wrapText="1"/>
    </xf>
    <xf numFmtId="0" fontId="4" fillId="0" borderId="22" xfId="2" applyFont="1" applyBorder="1" applyAlignment="1" applyProtection="1">
      <alignment horizontal="left" vertical="center" wrapText="1"/>
    </xf>
    <xf numFmtId="0" fontId="4" fillId="0" borderId="32" xfId="2" applyFont="1" applyBorder="1" applyAlignment="1" applyProtection="1">
      <alignment horizontal="left" vertical="center" wrapText="1"/>
    </xf>
    <xf numFmtId="0" fontId="4" fillId="0" borderId="32" xfId="2" applyFont="1" applyBorder="1" applyProtection="1">
      <alignment vertical="center"/>
    </xf>
    <xf numFmtId="0" fontId="4" fillId="0" borderId="32" xfId="2" applyFont="1" applyBorder="1" applyAlignment="1" applyProtection="1">
      <alignment horizontal="left" vertical="center"/>
    </xf>
    <xf numFmtId="0" fontId="4" fillId="3" borderId="23" xfId="2" applyFont="1" applyFill="1" applyBorder="1" applyAlignment="1" applyProtection="1">
      <alignment horizontal="left" vertical="center" wrapText="1"/>
    </xf>
    <xf numFmtId="0" fontId="4" fillId="3" borderId="16" xfId="2" applyFont="1" applyFill="1" applyBorder="1" applyAlignment="1" applyProtection="1">
      <alignment horizontal="left" vertical="center" wrapText="1"/>
    </xf>
    <xf numFmtId="0" fontId="4" fillId="3" borderId="22" xfId="2" applyFont="1" applyFill="1" applyBorder="1" applyAlignment="1" applyProtection="1">
      <alignment horizontal="left" vertical="center" wrapText="1"/>
    </xf>
    <xf numFmtId="0" fontId="4" fillId="4" borderId="0" xfId="2" applyFont="1" applyFill="1" applyProtection="1">
      <alignment vertical="center"/>
    </xf>
    <xf numFmtId="0" fontId="4" fillId="0" borderId="19" xfId="2" applyFont="1" applyBorder="1" applyAlignment="1" applyProtection="1">
      <alignment horizontal="left" vertical="center" wrapText="1"/>
    </xf>
    <xf numFmtId="0" fontId="4" fillId="0" borderId="31" xfId="2" applyFont="1" applyBorder="1" applyAlignment="1" applyProtection="1">
      <alignment horizontal="left" vertical="center" wrapText="1"/>
    </xf>
    <xf numFmtId="0" fontId="4" fillId="0" borderId="31" xfId="2" applyFont="1" applyBorder="1" applyProtection="1">
      <alignment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0" fontId="4" fillId="0" borderId="19" xfId="2" applyFont="1" applyBorder="1" applyAlignment="1" applyProtection="1">
      <alignment horizontal="left" vertical="center"/>
    </xf>
    <xf numFmtId="0" fontId="4" fillId="3" borderId="3" xfId="2" applyFont="1" applyFill="1" applyBorder="1" applyAlignment="1" applyProtection="1">
      <alignment horizontal="left" vertical="center" wrapText="1"/>
    </xf>
    <xf numFmtId="0" fontId="4" fillId="3" borderId="4" xfId="2" applyFont="1" applyFill="1" applyBorder="1" applyAlignment="1" applyProtection="1">
      <alignment horizontal="left" vertical="center" wrapText="1"/>
    </xf>
    <xf numFmtId="0" fontId="4" fillId="3" borderId="19" xfId="2" applyFont="1" applyFill="1" applyBorder="1" applyAlignment="1" applyProtection="1">
      <alignment horizontal="left" vertical="center" wrapText="1"/>
    </xf>
    <xf numFmtId="0" fontId="4" fillId="0" borderId="31" xfId="2" applyFont="1" applyBorder="1" applyAlignment="1" applyProtection="1">
      <alignment horizontal="left" vertical="center"/>
    </xf>
    <xf numFmtId="0" fontId="4" fillId="0" borderId="17" xfId="2" applyFont="1" applyBorder="1" applyAlignment="1" applyProtection="1">
      <alignment horizontal="left" vertical="center" wrapText="1"/>
    </xf>
    <xf numFmtId="0" fontId="4" fillId="0" borderId="24" xfId="2" applyFont="1" applyBorder="1" applyAlignment="1" applyProtection="1">
      <alignment horizontal="left" vertical="center" wrapText="1"/>
    </xf>
    <xf numFmtId="0" fontId="4" fillId="0" borderId="28" xfId="2" applyFont="1" applyBorder="1" applyAlignment="1" applyProtection="1">
      <alignment horizontal="left" vertical="center" wrapText="1"/>
    </xf>
    <xf numFmtId="0" fontId="4" fillId="3" borderId="28" xfId="2" applyFont="1" applyFill="1" applyBorder="1" applyAlignment="1" applyProtection="1">
      <alignment horizontal="left" vertical="center" wrapText="1"/>
    </xf>
    <xf numFmtId="0" fontId="4" fillId="3" borderId="17" xfId="2" applyFont="1" applyFill="1" applyBorder="1" applyAlignment="1" applyProtection="1">
      <alignment horizontal="left" vertical="center" wrapText="1"/>
    </xf>
    <xf numFmtId="0" fontId="4" fillId="3" borderId="24" xfId="2" applyFont="1" applyFill="1" applyBorder="1" applyAlignment="1" applyProtection="1">
      <alignment horizontal="left" vertical="center" wrapText="1"/>
    </xf>
    <xf numFmtId="0" fontId="4" fillId="0" borderId="0" xfId="2" applyFont="1" applyAlignment="1" applyProtection="1">
      <alignment horizontal="left" vertical="center" wrapText="1"/>
    </xf>
    <xf numFmtId="0" fontId="4" fillId="0" borderId="29" xfId="2" applyFont="1" applyBorder="1" applyAlignment="1" applyProtection="1">
      <alignment horizontal="left" vertical="center" wrapText="1"/>
    </xf>
    <xf numFmtId="0" fontId="4" fillId="0" borderId="27" xfId="2" applyFont="1" applyBorder="1" applyAlignment="1" applyProtection="1">
      <alignment horizontal="left" vertical="center" wrapText="1"/>
    </xf>
    <xf numFmtId="0" fontId="4" fillId="3" borderId="27" xfId="2" applyFont="1" applyFill="1" applyBorder="1" applyAlignment="1" applyProtection="1">
      <alignment horizontal="left" vertical="center" wrapText="1"/>
    </xf>
    <xf numFmtId="0" fontId="4" fillId="3" borderId="0" xfId="2" applyFont="1" applyFill="1" applyAlignment="1" applyProtection="1">
      <alignment horizontal="left" vertical="center" wrapText="1"/>
    </xf>
    <xf numFmtId="0" fontId="4" fillId="3" borderId="29" xfId="2" applyFont="1" applyFill="1" applyBorder="1" applyAlignment="1" applyProtection="1">
      <alignment horizontal="left" vertical="center" wrapText="1"/>
    </xf>
    <xf numFmtId="0" fontId="4" fillId="0" borderId="16" xfId="2" applyFont="1" applyBorder="1" applyAlignment="1" applyProtection="1">
      <alignment horizontal="left" vertical="center" wrapText="1"/>
    </xf>
    <xf numFmtId="0" fontId="4" fillId="0" borderId="23" xfId="2" applyFont="1" applyBorder="1" applyAlignment="1" applyProtection="1">
      <alignment horizontal="left" vertical="center" wrapText="1"/>
    </xf>
    <xf numFmtId="0" fontId="4" fillId="0" borderId="3" xfId="2" applyFont="1" applyBorder="1" applyAlignment="1" applyProtection="1">
      <alignment horizontal="left" vertical="center" wrapText="1"/>
    </xf>
    <xf numFmtId="0" fontId="4" fillId="0" borderId="8" xfId="2" applyFont="1" applyBorder="1" applyAlignment="1" applyProtection="1">
      <alignment horizontal="left" vertical="center" wrapText="1"/>
    </xf>
    <xf numFmtId="0" fontId="4" fillId="0" borderId="30" xfId="2" applyFont="1" applyBorder="1" applyAlignment="1" applyProtection="1">
      <alignment horizontal="left" vertical="center" wrapText="1"/>
    </xf>
    <xf numFmtId="0" fontId="4" fillId="0" borderId="26" xfId="2" applyFont="1" applyBorder="1" applyAlignment="1" applyProtection="1">
      <alignment horizontal="left" vertical="center" wrapText="1"/>
    </xf>
    <xf numFmtId="0" fontId="4" fillId="0" borderId="33" xfId="2" applyFont="1" applyBorder="1" applyProtection="1">
      <alignment vertical="center"/>
    </xf>
    <xf numFmtId="0" fontId="4" fillId="0" borderId="33" xfId="2" applyFont="1" applyBorder="1" applyAlignment="1" applyProtection="1">
      <alignment horizontal="left" vertical="center"/>
    </xf>
    <xf numFmtId="0" fontId="4" fillId="0" borderId="37" xfId="2" applyFont="1" applyBorder="1" applyAlignment="1" applyProtection="1">
      <alignment horizontal="left" vertical="center" wrapText="1"/>
    </xf>
    <xf numFmtId="0" fontId="4" fillId="0" borderId="39" xfId="2" applyFont="1" applyBorder="1" applyAlignment="1" applyProtection="1">
      <alignment horizontal="left" vertical="center" wrapText="1"/>
    </xf>
    <xf numFmtId="0" fontId="4" fillId="0" borderId="41" xfId="2" applyFont="1" applyBorder="1" applyAlignment="1" applyProtection="1">
      <alignment horizontal="left" vertical="center" wrapText="1"/>
    </xf>
    <xf numFmtId="0" fontId="4" fillId="0" borderId="40" xfId="2" applyFont="1" applyBorder="1" applyAlignment="1" applyProtection="1">
      <alignment horizontal="left" vertical="center" wrapText="1"/>
    </xf>
    <xf numFmtId="0" fontId="4" fillId="0" borderId="36" xfId="2" applyFont="1" applyBorder="1" applyAlignment="1" applyProtection="1">
      <alignment horizontal="left" vertical="center"/>
    </xf>
    <xf numFmtId="0" fontId="4" fillId="0" borderId="34"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45" xfId="2" applyFont="1" applyBorder="1" applyAlignment="1" applyProtection="1">
      <alignment horizontal="left" vertical="center"/>
    </xf>
    <xf numFmtId="0" fontId="4" fillId="0" borderId="16" xfId="2" applyFont="1" applyBorder="1" applyAlignment="1" applyProtection="1">
      <alignment horizontal="left" vertical="center"/>
    </xf>
    <xf numFmtId="0" fontId="4" fillId="0" borderId="25"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44" xfId="2" applyFont="1" applyBorder="1" applyAlignment="1" applyProtection="1">
      <alignment horizontal="left" vertical="center"/>
    </xf>
    <xf numFmtId="0" fontId="4" fillId="0" borderId="21" xfId="2" applyFont="1" applyBorder="1" applyAlignment="1" applyProtection="1">
      <alignment horizontal="left" vertical="center"/>
    </xf>
    <xf numFmtId="0" fontId="4" fillId="0" borderId="5" xfId="2" applyFont="1" applyBorder="1" applyAlignment="1" applyProtection="1">
      <alignment horizontal="left" vertical="center"/>
    </xf>
    <xf numFmtId="0" fontId="4" fillId="0" borderId="7" xfId="2" applyFont="1" applyBorder="1" applyAlignment="1" applyProtection="1">
      <alignment horizontal="left" vertical="center"/>
    </xf>
    <xf numFmtId="0" fontId="4" fillId="0" borderId="9" xfId="2" applyFont="1" applyBorder="1" applyProtection="1">
      <alignment vertical="center"/>
    </xf>
    <xf numFmtId="49" fontId="14" fillId="0" borderId="11" xfId="0" applyNumberFormat="1" applyFont="1" applyBorder="1" applyAlignment="1" applyProtection="1">
      <alignment horizontal="left" vertical="center" indent="1"/>
    </xf>
    <xf numFmtId="38" fontId="4" fillId="0" borderId="0" xfId="2" applyNumberFormat="1" applyFont="1" applyProtection="1">
      <alignment vertical="center"/>
    </xf>
    <xf numFmtId="49" fontId="14" fillId="0" borderId="0" xfId="0" applyNumberFormat="1" applyFont="1" applyProtection="1">
      <alignment vertical="center"/>
    </xf>
    <xf numFmtId="38" fontId="4" fillId="0" borderId="11" xfId="0" applyNumberFormat="1" applyFont="1" applyBorder="1" applyProtection="1">
      <alignment vertical="center"/>
    </xf>
    <xf numFmtId="0" fontId="4" fillId="0" borderId="13" xfId="2" applyFont="1" applyBorder="1" applyProtection="1">
      <alignment vertical="center"/>
    </xf>
    <xf numFmtId="0" fontId="24" fillId="0" borderId="14" xfId="0" applyFont="1" applyBorder="1" applyProtection="1">
      <alignment vertical="center"/>
    </xf>
    <xf numFmtId="0" fontId="17" fillId="0" borderId="8" xfId="0" applyFont="1" applyBorder="1" applyAlignment="1" applyProtection="1">
      <alignment horizontal="left" vertical="center" wrapText="1"/>
    </xf>
    <xf numFmtId="0" fontId="17" fillId="0" borderId="8" xfId="0" applyFont="1" applyBorder="1" applyAlignment="1" applyProtection="1">
      <alignment horizontal="left" vertical="center"/>
    </xf>
    <xf numFmtId="49" fontId="4" fillId="0" borderId="48" xfId="0" applyNumberFormat="1" applyFont="1" applyBorder="1" applyAlignment="1" applyProtection="1">
      <alignment horizontal="left" vertical="center" wrapText="1"/>
    </xf>
    <xf numFmtId="49" fontId="4" fillId="0" borderId="26" xfId="0" applyNumberFormat="1" applyFont="1" applyBorder="1" applyAlignment="1" applyProtection="1">
      <alignment horizontal="left" vertical="center" wrapText="1"/>
    </xf>
    <xf numFmtId="0" fontId="4" fillId="0" borderId="46" xfId="0" applyFont="1" applyBorder="1" applyAlignment="1" applyProtection="1">
      <alignment horizontal="left" vertical="center"/>
    </xf>
    <xf numFmtId="0" fontId="4" fillId="0" borderId="35" xfId="0" applyFont="1" applyBorder="1" applyAlignment="1" applyProtection="1">
      <alignment horizontal="left" vertical="center"/>
    </xf>
    <xf numFmtId="0" fontId="4" fillId="0" borderId="50" xfId="0" applyFont="1" applyBorder="1" applyAlignment="1" applyProtection="1">
      <alignment horizontal="left" vertical="center"/>
    </xf>
    <xf numFmtId="38" fontId="4" fillId="0" borderId="48" xfId="0" applyNumberFormat="1" applyFont="1" applyBorder="1" applyAlignment="1" applyProtection="1">
      <alignment horizontal="center" vertical="center" wrapText="1"/>
    </xf>
    <xf numFmtId="38" fontId="4" fillId="0" borderId="48" xfId="0" applyNumberFormat="1" applyFont="1" applyBorder="1" applyAlignment="1" applyProtection="1">
      <alignment horizontal="left" vertical="center" wrapText="1"/>
    </xf>
    <xf numFmtId="38" fontId="4" fillId="0" borderId="49" xfId="0" applyNumberFormat="1" applyFont="1" applyBorder="1" applyAlignment="1" applyProtection="1">
      <alignment horizontal="left" vertical="center" wrapText="1"/>
    </xf>
    <xf numFmtId="180" fontId="4" fillId="0" borderId="38" xfId="0" applyNumberFormat="1" applyFont="1" applyBorder="1" applyProtection="1">
      <alignment vertical="center"/>
    </xf>
    <xf numFmtId="180" fontId="4" fillId="0" borderId="43" xfId="0" applyNumberFormat="1" applyFont="1" applyBorder="1" applyProtection="1">
      <alignment vertical="center"/>
    </xf>
    <xf numFmtId="180" fontId="4" fillId="0" borderId="21" xfId="0" applyNumberFormat="1" applyFont="1" applyBorder="1" applyProtection="1">
      <alignment vertical="center"/>
    </xf>
    <xf numFmtId="0" fontId="13" fillId="0" borderId="0" xfId="0" applyFont="1" applyAlignment="1" applyProtection="1">
      <alignment horizontal="right" vertical="top"/>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15" xfId="2" applyNumberFormat="1" applyFont="1" applyBorder="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7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B366"/>
  <sheetViews>
    <sheetView showGridLines="0" tabSelected="1" topLeftCell="B1" zoomScaleNormal="100" workbookViewId="0">
      <selection activeCell="B1" sqref="B1"/>
    </sheetView>
  </sheetViews>
  <sheetFormatPr defaultColWidth="9" defaultRowHeight="13.5" x14ac:dyDescent="0.15"/>
  <cols>
    <col min="1" max="1" width="9.375" style="241" hidden="1" customWidth="1"/>
    <col min="2" max="3" width="1.625" style="114" customWidth="1"/>
    <col min="4" max="4" width="5.625" style="114" customWidth="1"/>
    <col min="5" max="5" width="4.625" style="114" customWidth="1"/>
    <col min="6" max="6" width="9.375" style="114" customWidth="1"/>
    <col min="7" max="7" width="1.75" style="114" customWidth="1"/>
    <col min="8" max="8" width="9.25" style="114" customWidth="1"/>
    <col min="9" max="9" width="1.625" style="114" customWidth="1"/>
    <col min="10" max="10" width="10" style="114" customWidth="1"/>
    <col min="11" max="14" width="5.625" style="114" customWidth="1"/>
    <col min="15" max="18" width="6.875" style="114" customWidth="1"/>
    <col min="19" max="19" width="7.625" style="114" customWidth="1"/>
    <col min="20" max="20" width="17.625" style="114" customWidth="1"/>
    <col min="21" max="22" width="7.625" style="114" customWidth="1"/>
    <col min="23" max="25" width="6.625" style="114" customWidth="1"/>
    <col min="26" max="26" width="2.625" style="114" customWidth="1"/>
    <col min="27" max="27" width="3.625" style="114" customWidth="1"/>
    <col min="28" max="28" width="0" style="114" hidden="1" customWidth="1"/>
    <col min="29" max="16384" width="9" style="114"/>
  </cols>
  <sheetData>
    <row r="1" spans="1:27" ht="30" customHeight="1" x14ac:dyDescent="0.15">
      <c r="A1" s="327" t="s">
        <v>266</v>
      </c>
      <c r="B1" s="112"/>
      <c r="C1" s="113" t="s">
        <v>64</v>
      </c>
      <c r="D1" s="113"/>
      <c r="U1" s="115"/>
      <c r="V1" s="115"/>
      <c r="W1" s="326" t="s">
        <v>271</v>
      </c>
      <c r="X1" s="116"/>
      <c r="Y1" s="116"/>
      <c r="Z1" s="116"/>
      <c r="AA1" s="117"/>
    </row>
    <row r="2" spans="1:27" ht="15" hidden="1" customHeight="1" x14ac:dyDescent="0.15">
      <c r="A2" s="327" t="s">
        <v>4</v>
      </c>
      <c r="B2" s="112"/>
      <c r="C2" s="118"/>
      <c r="D2" s="118"/>
      <c r="E2" s="118"/>
      <c r="F2" s="118"/>
      <c r="G2" s="118"/>
      <c r="H2" s="118"/>
      <c r="AA2" s="117"/>
    </row>
    <row r="3" spans="1:27" ht="30" customHeight="1" x14ac:dyDescent="0.15">
      <c r="A3" s="328" t="s">
        <v>272</v>
      </c>
      <c r="B3" s="119"/>
      <c r="C3" s="114" t="s">
        <v>65</v>
      </c>
      <c r="AA3" s="117"/>
    </row>
    <row r="4" spans="1:27" ht="5.25" customHeight="1" x14ac:dyDescent="0.15">
      <c r="A4" s="119"/>
      <c r="B4" s="119"/>
      <c r="C4" s="120"/>
      <c r="D4" s="121"/>
      <c r="E4" s="121"/>
      <c r="F4" s="121"/>
      <c r="G4" s="121"/>
      <c r="H4" s="121"/>
      <c r="I4" s="121"/>
      <c r="J4" s="121"/>
      <c r="K4" s="121"/>
      <c r="L4" s="121"/>
      <c r="M4" s="121"/>
      <c r="N4" s="121"/>
      <c r="O4" s="121"/>
      <c r="P4" s="121"/>
      <c r="Q4" s="121"/>
      <c r="R4" s="121"/>
      <c r="S4" s="121"/>
      <c r="T4" s="121"/>
      <c r="U4" s="121"/>
      <c r="V4" s="121"/>
      <c r="W4" s="121"/>
      <c r="X4" s="121"/>
      <c r="Y4" s="121"/>
      <c r="Z4" s="122"/>
    </row>
    <row r="5" spans="1:27" ht="15" customHeight="1" x14ac:dyDescent="0.15">
      <c r="A5" s="119"/>
      <c r="B5" s="123"/>
      <c r="C5" s="124" t="s">
        <v>61</v>
      </c>
      <c r="D5" s="125"/>
      <c r="E5" s="125"/>
      <c r="F5" s="125"/>
      <c r="G5" s="125"/>
      <c r="H5" s="125"/>
      <c r="I5" s="125"/>
      <c r="J5" s="125"/>
      <c r="K5" s="125"/>
      <c r="L5" s="125"/>
      <c r="M5" s="125"/>
      <c r="N5" s="125"/>
      <c r="O5" s="125"/>
      <c r="P5" s="125"/>
      <c r="Q5" s="125"/>
      <c r="R5" s="125"/>
      <c r="S5" s="125"/>
      <c r="T5" s="125"/>
      <c r="U5" s="125"/>
      <c r="V5" s="125"/>
      <c r="W5" s="125"/>
      <c r="X5" s="125"/>
      <c r="Y5" s="125"/>
      <c r="Z5" s="126"/>
    </row>
    <row r="6" spans="1:27" ht="15" customHeight="1" x14ac:dyDescent="0.15">
      <c r="A6" s="119"/>
      <c r="B6" s="119"/>
      <c r="C6" s="124" t="s">
        <v>1</v>
      </c>
      <c r="D6" s="125"/>
      <c r="E6" s="125"/>
      <c r="F6" s="125"/>
      <c r="G6" s="125"/>
      <c r="H6" s="125"/>
      <c r="I6" s="125"/>
      <c r="J6" s="125"/>
      <c r="K6" s="125"/>
      <c r="L6" s="125"/>
      <c r="M6" s="125"/>
      <c r="N6" s="125"/>
      <c r="O6" s="125"/>
      <c r="P6" s="125"/>
      <c r="Q6" s="125"/>
      <c r="R6" s="125"/>
      <c r="S6" s="125"/>
      <c r="T6" s="125"/>
      <c r="U6" s="125"/>
      <c r="V6" s="125"/>
      <c r="W6" s="125"/>
      <c r="X6" s="125"/>
      <c r="Y6" s="125"/>
      <c r="Z6" s="126"/>
    </row>
    <row r="7" spans="1:27" ht="15" customHeight="1" x14ac:dyDescent="0.15">
      <c r="A7" s="119"/>
      <c r="B7" s="119"/>
      <c r="C7" s="124" t="s">
        <v>2</v>
      </c>
      <c r="D7" s="125"/>
      <c r="E7" s="125"/>
      <c r="F7" s="125"/>
      <c r="G7" s="125"/>
      <c r="H7" s="125"/>
      <c r="I7" s="125"/>
      <c r="J7" s="125"/>
      <c r="K7" s="125"/>
      <c r="L7" s="125"/>
      <c r="M7" s="125"/>
      <c r="N7" s="125"/>
      <c r="O7" s="125"/>
      <c r="P7" s="125"/>
      <c r="Q7" s="125"/>
      <c r="R7" s="125"/>
      <c r="S7" s="125"/>
      <c r="T7" s="125"/>
      <c r="U7" s="125"/>
      <c r="V7" s="125"/>
      <c r="W7" s="125"/>
      <c r="X7" s="125"/>
      <c r="Y7" s="125"/>
      <c r="Z7" s="126"/>
    </row>
    <row r="8" spans="1:27" ht="15" hidden="1" customHeight="1" x14ac:dyDescent="0.15">
      <c r="A8" s="119"/>
      <c r="B8" s="119"/>
      <c r="C8" s="124"/>
      <c r="D8" s="125"/>
      <c r="E8" s="125"/>
      <c r="F8" s="125"/>
      <c r="G8" s="125"/>
      <c r="H8" s="125"/>
      <c r="I8" s="125"/>
      <c r="J8" s="125"/>
      <c r="K8" s="125"/>
      <c r="L8" s="125"/>
      <c r="M8" s="125"/>
      <c r="N8" s="125"/>
      <c r="O8" s="125"/>
      <c r="P8" s="125"/>
      <c r="Q8" s="125"/>
      <c r="R8" s="125"/>
      <c r="S8" s="125"/>
      <c r="T8" s="125"/>
      <c r="U8" s="125"/>
      <c r="V8" s="125"/>
      <c r="W8" s="125"/>
      <c r="X8" s="125"/>
      <c r="Y8" s="125"/>
      <c r="Z8" s="126"/>
    </row>
    <row r="9" spans="1:27" ht="5.25" customHeight="1" x14ac:dyDescent="0.15">
      <c r="A9" s="119"/>
      <c r="B9" s="119"/>
      <c r="C9" s="127"/>
      <c r="D9" s="128"/>
      <c r="E9" s="128"/>
      <c r="F9" s="128"/>
      <c r="G9" s="128"/>
      <c r="H9" s="128"/>
      <c r="I9" s="128"/>
      <c r="J9" s="128"/>
      <c r="K9" s="128"/>
      <c r="L9" s="128"/>
      <c r="M9" s="128"/>
      <c r="N9" s="128"/>
      <c r="O9" s="128"/>
      <c r="P9" s="128"/>
      <c r="Q9" s="128"/>
      <c r="R9" s="128"/>
      <c r="S9" s="128"/>
      <c r="T9" s="128"/>
      <c r="U9" s="128"/>
      <c r="V9" s="128"/>
      <c r="W9" s="128"/>
      <c r="X9" s="128"/>
      <c r="Y9" s="128"/>
      <c r="Z9" s="129"/>
    </row>
    <row r="10" spans="1:27" ht="30" customHeight="1" x14ac:dyDescent="0.15">
      <c r="A10" s="119"/>
      <c r="B10" s="119"/>
    </row>
    <row r="11" spans="1:27" ht="15.75" hidden="1" customHeight="1" x14ac:dyDescent="0.15">
      <c r="A11" s="130"/>
      <c r="B11" s="119"/>
    </row>
    <row r="12" spans="1:27" ht="15.75" hidden="1" customHeight="1" x14ac:dyDescent="0.15">
      <c r="A12" s="130"/>
      <c r="B12" s="119"/>
    </row>
    <row r="13" spans="1:27" ht="20.100000000000001" customHeight="1" x14ac:dyDescent="0.15">
      <c r="A13" s="119"/>
      <c r="B13" s="119"/>
      <c r="C13" s="131" t="s">
        <v>11</v>
      </c>
      <c r="D13" s="132"/>
      <c r="E13" s="132"/>
      <c r="F13" s="132"/>
      <c r="G13" s="132"/>
      <c r="H13" s="133"/>
    </row>
    <row r="14" spans="1:27" ht="15" customHeight="1" x14ac:dyDescent="0.15">
      <c r="A14" s="119"/>
      <c r="B14" s="119"/>
      <c r="C14" s="134"/>
      <c r="D14" s="135"/>
      <c r="E14" s="135"/>
      <c r="F14" s="135"/>
      <c r="G14" s="135"/>
      <c r="H14" s="135"/>
      <c r="I14" s="136"/>
      <c r="J14" s="136"/>
      <c r="K14" s="136"/>
      <c r="L14" s="136"/>
      <c r="M14" s="136"/>
      <c r="N14" s="136"/>
      <c r="O14" s="136"/>
      <c r="P14" s="136"/>
      <c r="Q14" s="136"/>
      <c r="R14" s="136"/>
      <c r="S14" s="136"/>
      <c r="T14" s="136"/>
      <c r="U14" s="136"/>
      <c r="V14" s="136"/>
      <c r="W14" s="136"/>
      <c r="X14" s="136"/>
      <c r="Y14" s="136"/>
      <c r="Z14" s="137"/>
    </row>
    <row r="15" spans="1:27" ht="15.75" hidden="1" customHeight="1" x14ac:dyDescent="0.15">
      <c r="A15" s="119"/>
      <c r="B15" s="119"/>
      <c r="C15" s="138"/>
      <c r="D15" s="139"/>
      <c r="E15" s="140"/>
      <c r="F15" s="140"/>
      <c r="G15" s="140"/>
      <c r="H15" s="140"/>
      <c r="I15" s="141"/>
      <c r="J15" s="142"/>
      <c r="K15" s="142"/>
      <c r="L15" s="142"/>
      <c r="M15" s="142"/>
      <c r="N15" s="142"/>
      <c r="O15" s="142"/>
      <c r="P15" s="142"/>
      <c r="Q15" s="142"/>
      <c r="R15" s="142"/>
      <c r="S15" s="142"/>
      <c r="T15" s="142"/>
      <c r="U15" s="142"/>
      <c r="V15" s="142"/>
      <c r="W15" s="142"/>
      <c r="X15" s="142"/>
      <c r="Y15" s="142"/>
      <c r="Z15" s="143"/>
    </row>
    <row r="16" spans="1:27" ht="15.75" hidden="1" customHeight="1" x14ac:dyDescent="0.15">
      <c r="A16" s="119"/>
      <c r="B16" s="119"/>
      <c r="C16" s="138"/>
      <c r="D16" s="139"/>
      <c r="E16" s="144"/>
      <c r="F16" s="144"/>
      <c r="G16" s="144"/>
      <c r="H16" s="144"/>
      <c r="I16" s="141"/>
      <c r="J16" s="145"/>
      <c r="K16" s="145"/>
      <c r="L16" s="145"/>
      <c r="M16" s="145"/>
      <c r="N16" s="145"/>
      <c r="O16" s="145"/>
      <c r="P16" s="145"/>
      <c r="Q16" s="145"/>
      <c r="R16" s="145"/>
      <c r="S16" s="145"/>
      <c r="T16" s="145"/>
      <c r="U16" s="145"/>
      <c r="V16" s="145"/>
      <c r="W16" s="145"/>
      <c r="X16" s="145"/>
      <c r="Y16" s="145"/>
      <c r="Z16" s="143"/>
    </row>
    <row r="17" spans="1:26" ht="15.75" hidden="1" customHeight="1" x14ac:dyDescent="0.15">
      <c r="A17" s="119"/>
      <c r="B17" s="119"/>
      <c r="C17" s="138"/>
      <c r="D17" s="139"/>
      <c r="E17" s="144"/>
      <c r="F17" s="144"/>
      <c r="G17" s="144"/>
      <c r="H17" s="144"/>
      <c r="I17" s="141"/>
      <c r="J17" s="145"/>
      <c r="K17" s="145"/>
      <c r="L17" s="145"/>
      <c r="M17" s="145"/>
      <c r="N17" s="145"/>
      <c r="O17" s="145"/>
      <c r="P17" s="145"/>
      <c r="Q17" s="145"/>
      <c r="R17" s="145"/>
      <c r="S17" s="145"/>
      <c r="T17" s="145"/>
      <c r="U17" s="145"/>
      <c r="V17" s="145"/>
      <c r="W17" s="145"/>
      <c r="X17" s="145"/>
      <c r="Y17" s="145"/>
      <c r="Z17" s="143"/>
    </row>
    <row r="18" spans="1:26" ht="15.75" hidden="1" customHeight="1" x14ac:dyDescent="0.15">
      <c r="A18" s="119"/>
      <c r="B18" s="119"/>
      <c r="C18" s="138"/>
      <c r="D18" s="139"/>
      <c r="E18" s="144"/>
      <c r="F18" s="144"/>
      <c r="G18" s="144"/>
      <c r="H18" s="144"/>
      <c r="I18" s="141"/>
      <c r="J18" s="145"/>
      <c r="K18" s="145"/>
      <c r="L18" s="145"/>
      <c r="M18" s="145"/>
      <c r="N18" s="145"/>
      <c r="O18" s="145"/>
      <c r="P18" s="145"/>
      <c r="Q18" s="145"/>
      <c r="R18" s="145"/>
      <c r="S18" s="145"/>
      <c r="T18" s="145"/>
      <c r="U18" s="145"/>
      <c r="V18" s="145"/>
      <c r="W18" s="145"/>
      <c r="X18" s="145"/>
      <c r="Y18" s="145"/>
      <c r="Z18" s="143"/>
    </row>
    <row r="19" spans="1:26" ht="15.75" hidden="1" customHeight="1" x14ac:dyDescent="0.15">
      <c r="A19" s="119"/>
      <c r="B19" s="119"/>
      <c r="C19" s="138"/>
      <c r="D19" s="139"/>
      <c r="E19" s="144"/>
      <c r="F19" s="144"/>
      <c r="G19" s="144"/>
      <c r="H19" s="144"/>
      <c r="I19" s="141"/>
      <c r="J19" s="145"/>
      <c r="K19" s="145"/>
      <c r="L19" s="145"/>
      <c r="M19" s="145"/>
      <c r="N19" s="145"/>
      <c r="O19" s="145"/>
      <c r="P19" s="145"/>
      <c r="Q19" s="145"/>
      <c r="R19" s="145"/>
      <c r="S19" s="145"/>
      <c r="T19" s="145"/>
      <c r="U19" s="145"/>
      <c r="V19" s="145"/>
      <c r="W19" s="145"/>
      <c r="X19" s="145"/>
      <c r="Y19" s="145"/>
      <c r="Z19" s="143"/>
    </row>
    <row r="20" spans="1:26" ht="20.100000000000001" customHeight="1" x14ac:dyDescent="0.15">
      <c r="A20" s="119">
        <f>IFERROR(IF(TRIM($I20)="",1001,0),3)</f>
        <v>1001</v>
      </c>
      <c r="B20" s="119"/>
      <c r="C20" s="138"/>
      <c r="D20" s="139">
        <v>1</v>
      </c>
      <c r="E20" s="114" t="s">
        <v>12</v>
      </c>
      <c r="I20" s="79"/>
      <c r="J20" s="80"/>
      <c r="K20" s="80"/>
      <c r="L20" s="80"/>
      <c r="M20" s="80"/>
      <c r="N20" s="144"/>
      <c r="O20" s="144"/>
      <c r="P20" s="144"/>
      <c r="Q20" s="144"/>
      <c r="R20" s="144"/>
      <c r="S20" s="144"/>
      <c r="T20" s="144"/>
      <c r="U20" s="144"/>
      <c r="V20" s="144"/>
      <c r="W20" s="144"/>
      <c r="X20" s="144"/>
      <c r="Y20" s="144"/>
      <c r="Z20" s="143"/>
    </row>
    <row r="21" spans="1:26" ht="20.100000000000001" customHeight="1" x14ac:dyDescent="0.15">
      <c r="A21" s="119"/>
      <c r="B21" s="119"/>
      <c r="C21" s="138"/>
      <c r="D21" s="139"/>
      <c r="E21" s="144"/>
      <c r="F21" s="144"/>
      <c r="G21" s="144"/>
      <c r="H21" s="144"/>
      <c r="I21" s="141"/>
      <c r="J21" s="146" t="s">
        <v>59</v>
      </c>
      <c r="K21" s="145"/>
      <c r="L21" s="145"/>
      <c r="M21" s="145"/>
      <c r="N21" s="145"/>
      <c r="O21" s="145"/>
      <c r="P21" s="145"/>
      <c r="Q21" s="145"/>
      <c r="R21" s="145"/>
      <c r="S21" s="145"/>
      <c r="T21" s="145"/>
      <c r="U21" s="145"/>
      <c r="V21" s="145"/>
      <c r="W21" s="145"/>
      <c r="X21" s="145"/>
      <c r="Y21" s="145"/>
      <c r="Z21" s="143"/>
    </row>
    <row r="22" spans="1:26" ht="20.100000000000001" customHeight="1" x14ac:dyDescent="0.15">
      <c r="A22" s="119">
        <f>IFERROR(IF(AND(TRIM($I22)&lt;&gt;"", OR(ISERROR(FIND("@"&amp;LEFT($I22,3)&amp;"@", 都道府県3))=FALSE, ISERROR(FIND("@"&amp;LEFT($I22,4)&amp;"@",都道府県4))=FALSE))=FALSE,1001,0),3)</f>
        <v>1001</v>
      </c>
      <c r="B22" s="119"/>
      <c r="C22" s="138"/>
      <c r="D22" s="139">
        <v>2</v>
      </c>
      <c r="E22" s="114" t="s">
        <v>13</v>
      </c>
      <c r="I22" s="81"/>
      <c r="J22" s="81"/>
      <c r="K22" s="81"/>
      <c r="L22" s="81"/>
      <c r="M22" s="81"/>
      <c r="N22" s="81"/>
      <c r="O22" s="81"/>
      <c r="P22" s="81"/>
      <c r="Q22" s="82"/>
      <c r="R22" s="81"/>
      <c r="S22" s="81"/>
      <c r="T22" s="81"/>
      <c r="U22" s="81"/>
      <c r="V22" s="81"/>
      <c r="W22" s="81"/>
      <c r="X22" s="81"/>
      <c r="Y22" s="81"/>
      <c r="Z22" s="143"/>
    </row>
    <row r="23" spans="1:26" ht="20.100000000000001" customHeight="1" x14ac:dyDescent="0.15">
      <c r="A23" s="119"/>
      <c r="B23" s="119"/>
      <c r="C23" s="138"/>
      <c r="D23" s="139"/>
      <c r="E23" s="144"/>
      <c r="F23" s="144"/>
      <c r="G23" s="144"/>
      <c r="H23" s="144"/>
      <c r="I23" s="141"/>
      <c r="J23" s="146" t="s">
        <v>14</v>
      </c>
      <c r="K23" s="145"/>
      <c r="L23" s="145"/>
      <c r="M23" s="145"/>
      <c r="N23" s="145"/>
      <c r="O23" s="145"/>
      <c r="P23" s="145"/>
      <c r="Q23" s="145"/>
      <c r="R23" s="145"/>
      <c r="S23" s="145"/>
      <c r="T23" s="145"/>
      <c r="U23" s="145"/>
      <c r="V23" s="145"/>
      <c r="W23" s="145"/>
      <c r="X23" s="145"/>
      <c r="Y23" s="145"/>
      <c r="Z23" s="143"/>
    </row>
    <row r="24" spans="1:26" ht="20.100000000000001" customHeight="1" x14ac:dyDescent="0.15">
      <c r="A24" s="119">
        <f>IFERROR(IF(TRIM($I24)="",1001,0),3)</f>
        <v>1001</v>
      </c>
      <c r="B24" s="119"/>
      <c r="C24" s="138"/>
      <c r="D24" s="139">
        <v>3</v>
      </c>
      <c r="E24" s="114" t="s">
        <v>15</v>
      </c>
      <c r="I24" s="76"/>
      <c r="J24" s="76"/>
      <c r="K24" s="76"/>
      <c r="L24" s="76"/>
      <c r="M24" s="76"/>
      <c r="N24" s="76"/>
      <c r="O24" s="76"/>
      <c r="P24" s="76"/>
      <c r="Q24" s="77"/>
      <c r="R24" s="76"/>
      <c r="S24" s="76"/>
      <c r="T24" s="76"/>
      <c r="U24" s="76"/>
      <c r="V24" s="76"/>
      <c r="W24" s="76"/>
      <c r="X24" s="76"/>
      <c r="Y24" s="76"/>
      <c r="Z24" s="143"/>
    </row>
    <row r="25" spans="1:26" ht="20.100000000000001" customHeight="1" x14ac:dyDescent="0.15">
      <c r="A25" s="119"/>
      <c r="B25" s="119"/>
      <c r="C25" s="147"/>
      <c r="D25" s="144"/>
      <c r="E25" s="144"/>
      <c r="F25" s="144"/>
      <c r="G25" s="144"/>
      <c r="H25" s="144"/>
      <c r="I25" s="141"/>
      <c r="J25" s="146" t="s">
        <v>54</v>
      </c>
      <c r="K25" s="145"/>
      <c r="L25" s="145"/>
      <c r="M25" s="145"/>
      <c r="N25" s="145"/>
      <c r="O25" s="145"/>
      <c r="P25" s="145"/>
      <c r="Q25" s="145"/>
      <c r="R25" s="145"/>
      <c r="S25" s="145"/>
      <c r="T25" s="145"/>
      <c r="U25" s="145"/>
      <c r="V25" s="145"/>
      <c r="W25" s="145"/>
      <c r="X25" s="145"/>
      <c r="Y25" s="145"/>
      <c r="Z25" s="143"/>
    </row>
    <row r="26" spans="1:26" ht="20.100000000000001" customHeight="1" x14ac:dyDescent="0.15">
      <c r="A26" s="119">
        <f>IFERROR(IF(TRIM($I26)="",1001,0),3)</f>
        <v>1001</v>
      </c>
      <c r="B26" s="119"/>
      <c r="C26" s="138"/>
      <c r="D26" s="139">
        <v>4</v>
      </c>
      <c r="E26" s="114" t="s">
        <v>16</v>
      </c>
      <c r="I26" s="76"/>
      <c r="J26" s="76"/>
      <c r="K26" s="76"/>
      <c r="L26" s="76"/>
      <c r="M26" s="76"/>
      <c r="N26" s="76"/>
      <c r="O26" s="76"/>
      <c r="P26" s="76"/>
      <c r="Q26" s="77"/>
      <c r="R26" s="76"/>
      <c r="S26" s="76"/>
      <c r="T26" s="76"/>
      <c r="U26" s="76"/>
      <c r="V26" s="76"/>
      <c r="W26" s="76"/>
      <c r="X26" s="76"/>
      <c r="Y26" s="76"/>
      <c r="Z26" s="143"/>
    </row>
    <row r="27" spans="1:26" ht="20.100000000000001" customHeight="1" x14ac:dyDescent="0.15">
      <c r="A27" s="119"/>
      <c r="B27" s="119"/>
      <c r="C27" s="147"/>
      <c r="D27" s="144"/>
      <c r="E27" s="144"/>
      <c r="F27" s="144"/>
      <c r="G27" s="144"/>
      <c r="H27" s="144"/>
      <c r="I27" s="141"/>
      <c r="J27" s="146" t="s">
        <v>55</v>
      </c>
      <c r="K27" s="145"/>
      <c r="L27" s="145"/>
      <c r="M27" s="145"/>
      <c r="N27" s="145"/>
      <c r="O27" s="145"/>
      <c r="P27" s="145"/>
      <c r="Q27" s="148"/>
      <c r="R27" s="145"/>
      <c r="S27" s="145"/>
      <c r="T27" s="145"/>
      <c r="U27" s="145"/>
      <c r="V27" s="145"/>
      <c r="W27" s="145"/>
      <c r="X27" s="145"/>
      <c r="Y27" s="145"/>
      <c r="Z27" s="149"/>
    </row>
    <row r="28" spans="1:26" ht="20.100000000000001" customHeight="1" x14ac:dyDescent="0.15">
      <c r="A28" s="119">
        <f>IFERROR(IF(TRIM($I28)="",1001,0),3)</f>
        <v>1001</v>
      </c>
      <c r="B28" s="119"/>
      <c r="C28" s="138"/>
      <c r="D28" s="139">
        <v>5</v>
      </c>
      <c r="E28" s="114" t="s">
        <v>17</v>
      </c>
      <c r="I28" s="76"/>
      <c r="J28" s="76"/>
      <c r="K28" s="76"/>
      <c r="L28" s="76"/>
      <c r="M28" s="76"/>
      <c r="N28" s="76"/>
      <c r="O28" s="76"/>
      <c r="P28" s="76"/>
      <c r="Q28" s="76"/>
      <c r="R28" s="76"/>
      <c r="S28" s="76"/>
      <c r="T28" s="76"/>
      <c r="U28" s="76"/>
      <c r="V28" s="76"/>
      <c r="W28" s="76"/>
      <c r="X28" s="76"/>
      <c r="Y28" s="76"/>
      <c r="Z28" s="143"/>
    </row>
    <row r="29" spans="1:26" ht="20.100000000000001" customHeight="1" x14ac:dyDescent="0.15">
      <c r="A29" s="119"/>
      <c r="B29" s="119"/>
      <c r="C29" s="147"/>
      <c r="D29" s="144"/>
      <c r="E29" s="144"/>
      <c r="F29" s="144"/>
      <c r="G29" s="144"/>
      <c r="H29" s="144"/>
      <c r="I29" s="141"/>
      <c r="J29" s="146" t="s">
        <v>18</v>
      </c>
      <c r="K29" s="145"/>
      <c r="L29" s="145"/>
      <c r="M29" s="145"/>
      <c r="N29" s="145"/>
      <c r="O29" s="145"/>
      <c r="P29" s="145"/>
      <c r="Q29" s="145"/>
      <c r="R29" s="145"/>
      <c r="S29" s="145"/>
      <c r="T29" s="145"/>
      <c r="U29" s="145"/>
      <c r="V29" s="145"/>
      <c r="W29" s="145"/>
      <c r="X29" s="145"/>
      <c r="Y29" s="145"/>
      <c r="Z29" s="149"/>
    </row>
    <row r="30" spans="1:26" ht="20.100000000000001" customHeight="1" x14ac:dyDescent="0.15">
      <c r="A30" s="119">
        <f>IFERROR(IF(OR(TRIM($I30)="", NOT(OR(IFERROR(SEARCH(" ",$I30),0)&gt;0, IFERROR(SEARCH("　",$I30),0)&gt;0))),1001,0),3)</f>
        <v>1001</v>
      </c>
      <c r="B30" s="119"/>
      <c r="C30" s="138"/>
      <c r="D30" s="139">
        <v>6</v>
      </c>
      <c r="E30" s="114" t="s">
        <v>19</v>
      </c>
      <c r="I30" s="76"/>
      <c r="J30" s="76"/>
      <c r="K30" s="76"/>
      <c r="L30" s="76"/>
      <c r="M30" s="76"/>
      <c r="N30" s="76"/>
      <c r="O30" s="76"/>
      <c r="P30" s="76"/>
      <c r="Q30" s="76"/>
      <c r="R30" s="76"/>
      <c r="S30" s="76"/>
      <c r="T30" s="76"/>
      <c r="U30" s="76"/>
      <c r="V30" s="76"/>
      <c r="W30" s="76"/>
      <c r="X30" s="76"/>
      <c r="Y30" s="76"/>
      <c r="Z30" s="143"/>
    </row>
    <row r="31" spans="1:26" ht="20.100000000000001" customHeight="1" x14ac:dyDescent="0.15">
      <c r="A31" s="119"/>
      <c r="B31" s="119"/>
      <c r="C31" s="147"/>
      <c r="D31" s="144"/>
      <c r="E31" s="144"/>
      <c r="F31" s="144"/>
      <c r="G31" s="144"/>
      <c r="H31" s="144"/>
      <c r="I31" s="150"/>
      <c r="J31" s="146" t="s">
        <v>20</v>
      </c>
      <c r="K31" s="146"/>
      <c r="L31" s="146"/>
      <c r="M31" s="146"/>
      <c r="N31" s="146"/>
      <c r="O31" s="146"/>
      <c r="P31" s="146"/>
      <c r="Q31" s="146"/>
      <c r="R31" s="146"/>
      <c r="S31" s="146"/>
      <c r="T31" s="146"/>
      <c r="U31" s="146"/>
      <c r="V31" s="146"/>
      <c r="W31" s="146"/>
      <c r="X31" s="146"/>
      <c r="Y31" s="146"/>
      <c r="Z31" s="149"/>
    </row>
    <row r="32" spans="1:26" ht="20.100000000000001" customHeight="1" x14ac:dyDescent="0.15">
      <c r="A32" s="119">
        <f>IFERROR(IF(OR(TRIM($I32)="", NOT(OR(IFERROR(SEARCH(" ",$I32),0)&gt;0, IFERROR(SEARCH("　",$I32),0)&gt;0))),1001,0),3)</f>
        <v>1001</v>
      </c>
      <c r="B32" s="119"/>
      <c r="C32" s="138"/>
      <c r="D32" s="139">
        <v>7</v>
      </c>
      <c r="E32" s="114" t="s">
        <v>21</v>
      </c>
      <c r="I32" s="76"/>
      <c r="J32" s="76"/>
      <c r="K32" s="76"/>
      <c r="L32" s="76"/>
      <c r="M32" s="76"/>
      <c r="N32" s="76"/>
      <c r="O32" s="76"/>
      <c r="P32" s="76"/>
      <c r="Q32" s="76"/>
      <c r="R32" s="76"/>
      <c r="S32" s="76"/>
      <c r="T32" s="76"/>
      <c r="U32" s="76"/>
      <c r="V32" s="76"/>
      <c r="W32" s="76"/>
      <c r="X32" s="76"/>
      <c r="Y32" s="76"/>
      <c r="Z32" s="143"/>
    </row>
    <row r="33" spans="1:27" ht="20.100000000000001" customHeight="1" x14ac:dyDescent="0.15">
      <c r="A33" s="119"/>
      <c r="B33" s="119"/>
      <c r="C33" s="147"/>
      <c r="D33" s="144"/>
      <c r="E33" s="144"/>
      <c r="F33" s="144"/>
      <c r="G33" s="144"/>
      <c r="H33" s="144"/>
      <c r="I33" s="150"/>
      <c r="J33" s="146" t="s">
        <v>22</v>
      </c>
      <c r="K33" s="146"/>
      <c r="L33" s="146"/>
      <c r="M33" s="146"/>
      <c r="N33" s="146"/>
      <c r="O33" s="146"/>
      <c r="P33" s="146"/>
      <c r="Q33" s="146"/>
      <c r="R33" s="146"/>
      <c r="S33" s="146"/>
      <c r="T33" s="146"/>
      <c r="U33" s="146"/>
      <c r="V33" s="146"/>
      <c r="W33" s="146"/>
      <c r="X33" s="146"/>
      <c r="Y33" s="146"/>
      <c r="Z33" s="143"/>
    </row>
    <row r="34" spans="1:27" ht="20.100000000000001" customHeight="1" x14ac:dyDescent="0.15">
      <c r="A34" s="119">
        <f>IFERROR(IF(NOT(AND(TRIM($I34)&lt;&gt;"",ISNUMBER(VALUE(SUBSTITUTE($I34,"-",""))), IFERROR(SEARCH("-",$I34),0)&gt;0)),1001,0),3)</f>
        <v>1001</v>
      </c>
      <c r="B34" s="119"/>
      <c r="C34" s="138"/>
      <c r="D34" s="139">
        <v>8</v>
      </c>
      <c r="E34" s="114" t="s">
        <v>23</v>
      </c>
      <c r="I34" s="76"/>
      <c r="J34" s="76"/>
      <c r="K34" s="76"/>
      <c r="L34" s="76"/>
      <c r="M34" s="76"/>
      <c r="O34" s="151" t="s">
        <v>24</v>
      </c>
      <c r="P34" s="1"/>
      <c r="Q34" s="114" t="s">
        <v>25</v>
      </c>
      <c r="Y34" s="145"/>
      <c r="Z34" s="143"/>
    </row>
    <row r="35" spans="1:27" ht="20.100000000000001" customHeight="1" x14ac:dyDescent="0.15">
      <c r="A35" s="119"/>
      <c r="B35" s="119"/>
      <c r="C35" s="147"/>
      <c r="D35" s="144"/>
      <c r="E35" s="144"/>
      <c r="F35" s="144"/>
      <c r="G35" s="144"/>
      <c r="H35" s="144"/>
      <c r="I35" s="141"/>
      <c r="J35" s="146" t="s">
        <v>26</v>
      </c>
      <c r="K35" s="145"/>
      <c r="L35" s="145"/>
      <c r="M35" s="145"/>
      <c r="N35" s="145"/>
      <c r="O35" s="145"/>
      <c r="P35" s="145"/>
      <c r="Q35" s="145"/>
      <c r="R35" s="145"/>
      <c r="S35" s="145"/>
      <c r="T35" s="145"/>
      <c r="U35" s="145"/>
      <c r="V35" s="145"/>
      <c r="W35" s="145"/>
      <c r="X35" s="145"/>
      <c r="Y35" s="145"/>
      <c r="Z35" s="143"/>
    </row>
    <row r="36" spans="1:27" ht="20.100000000000001" customHeight="1" x14ac:dyDescent="0.15">
      <c r="A36" s="119">
        <f>IFERROR(IF(AND(TRIM($I36)&lt;&gt;"", NOT(AND(ISNUMBER(VALUE(SUBSTITUTE($I36,"-",""))), IFERROR(SEARCH("-",$I36),0)&gt;0))),1001,0),3)</f>
        <v>0</v>
      </c>
      <c r="B36" s="119"/>
      <c r="C36" s="138"/>
      <c r="D36" s="139">
        <v>9</v>
      </c>
      <c r="E36" s="114" t="s">
        <v>27</v>
      </c>
      <c r="I36" s="76"/>
      <c r="J36" s="76"/>
      <c r="K36" s="76"/>
      <c r="L36" s="76"/>
      <c r="M36" s="76"/>
      <c r="N36" s="145"/>
      <c r="O36" s="145"/>
      <c r="P36" s="145"/>
      <c r="Q36" s="145"/>
      <c r="R36" s="145"/>
      <c r="S36" s="145"/>
      <c r="T36" s="145"/>
      <c r="U36" s="145"/>
      <c r="V36" s="145"/>
      <c r="W36" s="145"/>
      <c r="X36" s="145"/>
      <c r="Y36" s="145"/>
      <c r="Z36" s="143"/>
    </row>
    <row r="37" spans="1:27" ht="20.100000000000001" customHeight="1" x14ac:dyDescent="0.15">
      <c r="A37" s="119"/>
      <c r="B37" s="119"/>
      <c r="C37" s="147"/>
      <c r="D37" s="144"/>
      <c r="E37" s="144"/>
      <c r="F37" s="144"/>
      <c r="G37" s="144"/>
      <c r="H37" s="144"/>
      <c r="I37" s="141"/>
      <c r="J37" s="146" t="s">
        <v>26</v>
      </c>
      <c r="K37" s="145"/>
      <c r="L37" s="145"/>
      <c r="M37" s="145"/>
      <c r="N37" s="145"/>
      <c r="O37" s="145"/>
      <c r="P37" s="145"/>
      <c r="Q37" s="145"/>
      <c r="R37" s="145"/>
      <c r="S37" s="145"/>
      <c r="T37" s="145"/>
      <c r="U37" s="145"/>
      <c r="V37" s="145"/>
      <c r="W37" s="145"/>
      <c r="X37" s="145"/>
      <c r="Y37" s="145"/>
      <c r="Z37" s="143"/>
    </row>
    <row r="38" spans="1:27" ht="20.100000000000001" customHeight="1" x14ac:dyDescent="0.15">
      <c r="A38" s="119">
        <f>IFERROR(IF(AND(TRIM($I38)&lt;&gt;"", NOT(IFERROR(SEARCH("@",$I38),0)&gt;0)),1001,0),3)</f>
        <v>0</v>
      </c>
      <c r="B38" s="119"/>
      <c r="C38" s="147"/>
      <c r="D38" s="139">
        <v>10</v>
      </c>
      <c r="E38" s="114" t="s">
        <v>28</v>
      </c>
      <c r="I38" s="76"/>
      <c r="J38" s="76"/>
      <c r="K38" s="76"/>
      <c r="L38" s="76"/>
      <c r="M38" s="76"/>
      <c r="N38" s="76"/>
      <c r="O38" s="76"/>
      <c r="P38" s="76"/>
      <c r="Q38" s="78"/>
      <c r="R38" s="76"/>
      <c r="S38" s="76"/>
      <c r="T38" s="76"/>
      <c r="U38" s="76"/>
      <c r="V38" s="76"/>
      <c r="W38" s="76"/>
      <c r="X38" s="76"/>
      <c r="Y38" s="76"/>
      <c r="Z38" s="143"/>
    </row>
    <row r="39" spans="1:27" ht="20.100000000000001" customHeight="1" x14ac:dyDescent="0.15">
      <c r="A39" s="119"/>
      <c r="B39" s="119"/>
      <c r="C39" s="147"/>
      <c r="D39" s="139"/>
      <c r="I39" s="141"/>
      <c r="J39" s="152" t="s">
        <v>262</v>
      </c>
      <c r="K39" s="153"/>
      <c r="L39" s="146"/>
      <c r="M39" s="146"/>
      <c r="N39" s="146"/>
      <c r="O39" s="146"/>
      <c r="P39" s="146"/>
      <c r="Q39" s="154"/>
      <c r="R39" s="146"/>
      <c r="S39" s="146"/>
      <c r="T39" s="146"/>
      <c r="U39" s="146"/>
      <c r="V39" s="146"/>
      <c r="W39" s="146"/>
      <c r="X39" s="146"/>
      <c r="Y39" s="146"/>
      <c r="Z39" s="144"/>
      <c r="AA39" s="155"/>
    </row>
    <row r="40" spans="1:27" ht="20.100000000000001" customHeight="1" x14ac:dyDescent="0.15">
      <c r="A40" s="119">
        <f>IFERROR(IF(AND($I40&lt;&gt;"一致する", $I40&lt;&gt;"一致しない"),1001,0),3)</f>
        <v>0</v>
      </c>
      <c r="B40" s="119"/>
      <c r="C40" s="138"/>
      <c r="D40" s="139">
        <v>11</v>
      </c>
      <c r="E40" s="114" t="s">
        <v>29</v>
      </c>
      <c r="I40" s="76" t="s">
        <v>30</v>
      </c>
      <c r="J40" s="76"/>
      <c r="K40" s="76"/>
      <c r="L40" s="76"/>
      <c r="M40" s="76"/>
      <c r="N40" s="144"/>
      <c r="O40" s="144"/>
      <c r="P40" s="144"/>
      <c r="Q40" s="144"/>
      <c r="R40" s="144"/>
      <c r="S40" s="144"/>
      <c r="T40" s="144"/>
      <c r="U40" s="144"/>
      <c r="V40" s="144"/>
      <c r="W40" s="144"/>
      <c r="X40" s="144"/>
      <c r="Y40" s="144"/>
      <c r="Z40" s="143"/>
      <c r="AA40" s="144"/>
    </row>
    <row r="41" spans="1:27" ht="20.100000000000001" customHeight="1" x14ac:dyDescent="0.15">
      <c r="A41" s="119"/>
      <c r="B41" s="119"/>
      <c r="C41" s="147"/>
      <c r="D41" s="144"/>
      <c r="E41" s="144"/>
      <c r="F41" s="144"/>
      <c r="G41" s="144"/>
      <c r="H41" s="144"/>
      <c r="I41" s="150"/>
      <c r="J41" s="156" t="s">
        <v>52</v>
      </c>
      <c r="K41" s="146"/>
      <c r="L41" s="146"/>
      <c r="M41" s="146"/>
      <c r="N41" s="146"/>
      <c r="O41" s="146"/>
      <c r="P41" s="146"/>
      <c r="Q41" s="146"/>
      <c r="R41" s="146"/>
      <c r="S41" s="146"/>
      <c r="T41" s="146"/>
      <c r="U41" s="146"/>
      <c r="V41" s="146"/>
      <c r="W41" s="146"/>
      <c r="X41" s="146"/>
      <c r="Y41" s="146"/>
      <c r="Z41" s="157"/>
      <c r="AA41" s="144"/>
    </row>
    <row r="42" spans="1:27" ht="20.100000000000001" customHeight="1" x14ac:dyDescent="0.15">
      <c r="A42" s="119"/>
      <c r="B42" s="119"/>
      <c r="C42" s="158"/>
      <c r="D42" s="159"/>
      <c r="E42" s="159"/>
      <c r="F42" s="159"/>
      <c r="G42" s="159"/>
      <c r="H42" s="159"/>
      <c r="I42" s="160"/>
      <c r="J42" s="160"/>
      <c r="K42" s="161"/>
      <c r="L42" s="160"/>
      <c r="M42" s="160"/>
      <c r="N42" s="160"/>
      <c r="O42" s="160"/>
      <c r="P42" s="160"/>
      <c r="Q42" s="160"/>
      <c r="R42" s="160"/>
      <c r="S42" s="160"/>
      <c r="T42" s="160"/>
      <c r="U42" s="160"/>
      <c r="V42" s="160"/>
      <c r="W42" s="160"/>
      <c r="X42" s="160"/>
      <c r="Y42" s="160"/>
      <c r="Z42" s="162"/>
    </row>
    <row r="43" spans="1:27" ht="15" customHeight="1" x14ac:dyDescent="0.15">
      <c r="A43" s="119"/>
      <c r="B43" s="119"/>
      <c r="C43" s="144"/>
      <c r="D43" s="144"/>
      <c r="E43" s="144"/>
      <c r="F43" s="144"/>
      <c r="G43" s="144"/>
      <c r="H43" s="144"/>
      <c r="I43" s="163"/>
      <c r="J43" s="164"/>
      <c r="K43" s="164"/>
      <c r="L43" s="164"/>
      <c r="M43" s="164"/>
      <c r="N43" s="164"/>
      <c r="O43" s="164"/>
      <c r="P43" s="164"/>
      <c r="Q43" s="164"/>
      <c r="R43" s="164"/>
      <c r="S43" s="164"/>
      <c r="T43" s="164"/>
      <c r="U43" s="164"/>
      <c r="V43" s="164"/>
      <c r="W43" s="164"/>
      <c r="X43" s="164"/>
      <c r="Y43" s="164"/>
      <c r="Z43" s="144"/>
    </row>
    <row r="44" spans="1:27" ht="15.75" hidden="1" customHeight="1" x14ac:dyDescent="0.15">
      <c r="A44" s="119"/>
      <c r="B44" s="119"/>
      <c r="C44" s="144"/>
      <c r="D44" s="144"/>
      <c r="E44" s="144"/>
      <c r="F44" s="144"/>
      <c r="G44" s="144"/>
      <c r="H44" s="144"/>
      <c r="I44" s="164"/>
      <c r="J44" s="144"/>
      <c r="K44" s="144"/>
      <c r="L44" s="144"/>
      <c r="M44" s="144"/>
      <c r="N44" s="144"/>
      <c r="O44" s="144"/>
      <c r="P44" s="144"/>
      <c r="Q44" s="144"/>
      <c r="R44" s="144"/>
      <c r="S44" s="144"/>
      <c r="T44" s="144"/>
      <c r="U44" s="144"/>
      <c r="V44" s="144"/>
      <c r="W44" s="144"/>
      <c r="X44" s="144"/>
      <c r="Y44" s="144"/>
      <c r="Z44" s="144"/>
    </row>
    <row r="45" spans="1:27" ht="15.75" hidden="1" customHeight="1" x14ac:dyDescent="0.15">
      <c r="A45" s="119"/>
      <c r="B45" s="119"/>
      <c r="C45" s="144"/>
      <c r="D45" s="144"/>
      <c r="E45" s="144"/>
      <c r="F45" s="144"/>
      <c r="G45" s="144"/>
      <c r="H45" s="144"/>
      <c r="I45" s="164"/>
      <c r="J45" s="144"/>
      <c r="K45" s="144"/>
      <c r="L45" s="144"/>
      <c r="M45" s="144"/>
      <c r="N45" s="144"/>
      <c r="O45" s="144"/>
      <c r="P45" s="144"/>
      <c r="Q45" s="144"/>
      <c r="R45" s="144"/>
      <c r="S45" s="144"/>
      <c r="T45" s="144"/>
      <c r="U45" s="144"/>
      <c r="V45" s="144"/>
      <c r="W45" s="144"/>
      <c r="X45" s="144"/>
      <c r="Y45" s="144"/>
      <c r="Z45" s="144"/>
    </row>
    <row r="46" spans="1:27" ht="15.75" hidden="1" customHeight="1" x14ac:dyDescent="0.15">
      <c r="A46" s="119"/>
      <c r="B46" s="119"/>
      <c r="C46" s="144"/>
      <c r="D46" s="144"/>
      <c r="E46" s="144"/>
      <c r="F46" s="144"/>
      <c r="G46" s="144"/>
      <c r="H46" s="144"/>
      <c r="I46" s="164"/>
      <c r="J46" s="144"/>
      <c r="K46" s="144"/>
      <c r="L46" s="144"/>
      <c r="M46" s="144"/>
      <c r="N46" s="144"/>
      <c r="O46" s="144"/>
      <c r="P46" s="144"/>
      <c r="Q46" s="144"/>
      <c r="R46" s="144"/>
      <c r="S46" s="144"/>
      <c r="T46" s="144"/>
      <c r="U46" s="144"/>
      <c r="V46" s="144"/>
      <c r="W46" s="144"/>
      <c r="X46" s="144"/>
      <c r="Y46" s="144"/>
      <c r="Z46" s="144"/>
    </row>
    <row r="47" spans="1:27" ht="15.75" hidden="1" customHeight="1" x14ac:dyDescent="0.15">
      <c r="A47" s="119"/>
      <c r="B47" s="119"/>
      <c r="C47" s="144"/>
      <c r="D47" s="144"/>
      <c r="E47" s="144"/>
      <c r="F47" s="144"/>
      <c r="G47" s="144"/>
      <c r="H47" s="144"/>
      <c r="I47" s="164"/>
      <c r="J47" s="144"/>
      <c r="K47" s="144"/>
      <c r="L47" s="144"/>
      <c r="M47" s="144"/>
      <c r="N47" s="144"/>
      <c r="O47" s="144"/>
      <c r="P47" s="144"/>
      <c r="Q47" s="144"/>
      <c r="R47" s="144"/>
      <c r="S47" s="144"/>
      <c r="T47" s="144"/>
      <c r="U47" s="144"/>
      <c r="V47" s="144"/>
      <c r="W47" s="144"/>
      <c r="X47" s="144"/>
      <c r="Y47" s="144"/>
      <c r="Z47" s="144"/>
    </row>
    <row r="48" spans="1:27" ht="15.75" hidden="1" customHeight="1" x14ac:dyDescent="0.15">
      <c r="A48" s="119"/>
      <c r="B48" s="119"/>
      <c r="C48" s="144"/>
      <c r="D48" s="144"/>
      <c r="E48" s="144"/>
      <c r="F48" s="144"/>
      <c r="G48" s="144"/>
      <c r="H48" s="144"/>
      <c r="I48" s="164"/>
      <c r="J48" s="144"/>
      <c r="K48" s="144"/>
      <c r="L48" s="144"/>
      <c r="M48" s="144"/>
      <c r="N48" s="144"/>
      <c r="O48" s="144"/>
      <c r="P48" s="144"/>
      <c r="Q48" s="144"/>
      <c r="R48" s="144"/>
      <c r="S48" s="144"/>
      <c r="T48" s="144"/>
      <c r="U48" s="144"/>
      <c r="V48" s="144"/>
      <c r="W48" s="144"/>
      <c r="X48" s="144"/>
      <c r="Y48" s="144"/>
      <c r="Z48" s="144"/>
    </row>
    <row r="49" spans="1:26" ht="15.75" hidden="1" customHeight="1" x14ac:dyDescent="0.15">
      <c r="A49" s="119"/>
      <c r="B49" s="119"/>
      <c r="C49" s="144"/>
      <c r="D49" s="144"/>
      <c r="E49" s="144"/>
      <c r="F49" s="144"/>
      <c r="G49" s="144"/>
      <c r="H49" s="144"/>
      <c r="I49" s="164"/>
      <c r="J49" s="144"/>
      <c r="K49" s="144"/>
      <c r="L49" s="144"/>
      <c r="M49" s="144"/>
      <c r="N49" s="144"/>
      <c r="O49" s="144"/>
      <c r="P49" s="144"/>
      <c r="Q49" s="144"/>
      <c r="R49" s="144"/>
      <c r="S49" s="144"/>
      <c r="T49" s="144"/>
      <c r="U49" s="144"/>
      <c r="V49" s="144"/>
      <c r="W49" s="144"/>
      <c r="X49" s="144"/>
      <c r="Y49" s="144"/>
      <c r="Z49" s="144"/>
    </row>
    <row r="50" spans="1:26" ht="15.75" hidden="1" customHeight="1" x14ac:dyDescent="0.15">
      <c r="A50" s="119"/>
      <c r="B50" s="119"/>
      <c r="C50" s="144"/>
      <c r="D50" s="144"/>
      <c r="E50" s="144"/>
      <c r="F50" s="144"/>
      <c r="G50" s="144"/>
      <c r="H50" s="144"/>
      <c r="I50" s="164"/>
      <c r="J50" s="144"/>
      <c r="K50" s="144"/>
      <c r="L50" s="144"/>
      <c r="M50" s="144"/>
      <c r="N50" s="144"/>
      <c r="O50" s="144"/>
      <c r="P50" s="144"/>
      <c r="Q50" s="144"/>
      <c r="R50" s="144"/>
      <c r="S50" s="144"/>
      <c r="T50" s="144"/>
      <c r="U50" s="144"/>
      <c r="V50" s="144"/>
      <c r="W50" s="144"/>
      <c r="X50" s="144"/>
      <c r="Y50" s="144"/>
      <c r="Z50" s="144"/>
    </row>
    <row r="51" spans="1:26" ht="15.75" hidden="1" customHeight="1" x14ac:dyDescent="0.15">
      <c r="A51" s="119"/>
      <c r="B51" s="119"/>
      <c r="C51" s="144"/>
      <c r="D51" s="144"/>
      <c r="E51" s="144"/>
      <c r="F51" s="144"/>
      <c r="G51" s="144"/>
      <c r="H51" s="144"/>
      <c r="I51" s="164"/>
      <c r="J51" s="144"/>
      <c r="K51" s="144"/>
      <c r="L51" s="144"/>
      <c r="M51" s="144"/>
      <c r="N51" s="144"/>
      <c r="O51" s="144"/>
      <c r="P51" s="144"/>
      <c r="Q51" s="144"/>
      <c r="R51" s="144"/>
      <c r="S51" s="144"/>
      <c r="T51" s="144"/>
      <c r="U51" s="144"/>
      <c r="V51" s="144"/>
      <c r="W51" s="144"/>
      <c r="X51" s="144"/>
      <c r="Y51" s="144"/>
      <c r="Z51" s="144"/>
    </row>
    <row r="52" spans="1:26" ht="15.75" hidden="1" customHeight="1" x14ac:dyDescent="0.15">
      <c r="A52" s="119"/>
      <c r="B52" s="119"/>
      <c r="C52" s="144"/>
      <c r="D52" s="144"/>
      <c r="E52" s="144"/>
      <c r="F52" s="144"/>
      <c r="G52" s="144"/>
      <c r="H52" s="144"/>
      <c r="I52" s="164"/>
      <c r="J52" s="144"/>
      <c r="K52" s="144"/>
      <c r="L52" s="144"/>
      <c r="M52" s="144"/>
      <c r="N52" s="144"/>
      <c r="O52" s="144"/>
      <c r="P52" s="144"/>
      <c r="Q52" s="144"/>
      <c r="R52" s="144"/>
      <c r="S52" s="144"/>
      <c r="T52" s="144"/>
      <c r="U52" s="144"/>
      <c r="V52" s="144"/>
      <c r="W52" s="144"/>
      <c r="X52" s="144"/>
      <c r="Y52" s="144"/>
      <c r="Z52" s="144"/>
    </row>
    <row r="53" spans="1:26" ht="15.75" hidden="1" customHeight="1" x14ac:dyDescent="0.15">
      <c r="A53" s="119"/>
      <c r="B53" s="119"/>
      <c r="C53" s="144"/>
      <c r="D53" s="144"/>
      <c r="E53" s="144"/>
      <c r="F53" s="144"/>
      <c r="G53" s="144"/>
      <c r="H53" s="144"/>
      <c r="I53" s="164"/>
      <c r="J53" s="144"/>
      <c r="K53" s="144"/>
      <c r="L53" s="144"/>
      <c r="M53" s="144"/>
      <c r="N53" s="144"/>
      <c r="O53" s="144"/>
      <c r="P53" s="144"/>
      <c r="Q53" s="144"/>
      <c r="R53" s="144"/>
      <c r="S53" s="144"/>
      <c r="T53" s="144"/>
      <c r="U53" s="144"/>
      <c r="V53" s="144"/>
      <c r="W53" s="144"/>
      <c r="X53" s="144"/>
      <c r="Y53" s="144"/>
      <c r="Z53" s="144"/>
    </row>
    <row r="54" spans="1:26" ht="15.75" hidden="1" customHeight="1" x14ac:dyDescent="0.15">
      <c r="A54" s="119"/>
      <c r="B54" s="119"/>
      <c r="C54" s="144"/>
      <c r="D54" s="144"/>
      <c r="E54" s="144"/>
      <c r="F54" s="144"/>
      <c r="G54" s="144"/>
      <c r="H54" s="144"/>
      <c r="I54" s="164"/>
      <c r="J54" s="144"/>
      <c r="K54" s="144"/>
      <c r="L54" s="144"/>
      <c r="M54" s="144"/>
      <c r="N54" s="144"/>
      <c r="O54" s="144"/>
      <c r="P54" s="144"/>
      <c r="Q54" s="144"/>
      <c r="R54" s="144"/>
      <c r="S54" s="144"/>
      <c r="T54" s="144"/>
      <c r="U54" s="144"/>
      <c r="V54" s="144"/>
      <c r="W54" s="144"/>
      <c r="X54" s="144"/>
      <c r="Y54" s="144"/>
      <c r="Z54" s="144"/>
    </row>
    <row r="55" spans="1:26" ht="15.75" hidden="1" customHeight="1" x14ac:dyDescent="0.15">
      <c r="A55" s="119"/>
      <c r="B55" s="119"/>
      <c r="C55" s="144"/>
      <c r="D55" s="144"/>
      <c r="E55" s="144"/>
      <c r="F55" s="144"/>
      <c r="G55" s="144"/>
      <c r="H55" s="144"/>
      <c r="I55" s="164"/>
      <c r="J55" s="144"/>
      <c r="K55" s="144"/>
      <c r="L55" s="144"/>
      <c r="M55" s="144"/>
      <c r="N55" s="144"/>
      <c r="O55" s="144"/>
      <c r="P55" s="144"/>
      <c r="Q55" s="144"/>
      <c r="R55" s="144"/>
      <c r="S55" s="144"/>
      <c r="T55" s="144"/>
      <c r="U55" s="144"/>
      <c r="V55" s="144"/>
      <c r="W55" s="144"/>
      <c r="X55" s="144"/>
      <c r="Y55" s="144"/>
      <c r="Z55" s="144"/>
    </row>
    <row r="56" spans="1:26" ht="15.75" hidden="1" customHeight="1" x14ac:dyDescent="0.15">
      <c r="A56" s="119"/>
      <c r="B56" s="119"/>
      <c r="C56" s="144"/>
      <c r="D56" s="144"/>
      <c r="E56" s="144"/>
      <c r="F56" s="144"/>
      <c r="G56" s="144"/>
      <c r="H56" s="144"/>
      <c r="I56" s="164"/>
      <c r="J56" s="144"/>
      <c r="K56" s="144"/>
      <c r="L56" s="144"/>
      <c r="M56" s="144"/>
      <c r="N56" s="144"/>
      <c r="O56" s="144"/>
      <c r="P56" s="144"/>
      <c r="Q56" s="144"/>
      <c r="R56" s="144"/>
      <c r="S56" s="144"/>
      <c r="T56" s="144"/>
      <c r="U56" s="144"/>
      <c r="V56" s="144"/>
      <c r="W56" s="144"/>
      <c r="X56" s="144"/>
      <c r="Y56" s="144"/>
      <c r="Z56" s="144"/>
    </row>
    <row r="57" spans="1:26" ht="15.75" hidden="1" customHeight="1" x14ac:dyDescent="0.15">
      <c r="A57" s="119"/>
      <c r="B57" s="119"/>
      <c r="C57" s="144"/>
      <c r="D57" s="144"/>
      <c r="E57" s="144"/>
      <c r="F57" s="144"/>
      <c r="G57" s="144"/>
      <c r="H57" s="144"/>
      <c r="I57" s="164"/>
      <c r="J57" s="144"/>
      <c r="K57" s="144"/>
      <c r="L57" s="144"/>
      <c r="M57" s="144"/>
      <c r="N57" s="144"/>
      <c r="O57" s="144"/>
      <c r="P57" s="144"/>
      <c r="Q57" s="144"/>
      <c r="R57" s="144"/>
      <c r="S57" s="144"/>
      <c r="T57" s="144"/>
      <c r="U57" s="144"/>
      <c r="V57" s="144"/>
      <c r="W57" s="144"/>
      <c r="X57" s="144"/>
      <c r="Y57" s="144"/>
      <c r="Z57" s="144"/>
    </row>
    <row r="58" spans="1:26" ht="15.75" hidden="1" customHeight="1" x14ac:dyDescent="0.15">
      <c r="A58" s="119"/>
      <c r="B58" s="119"/>
      <c r="C58" s="144"/>
      <c r="D58" s="144"/>
      <c r="E58" s="144"/>
      <c r="F58" s="144"/>
      <c r="G58" s="144"/>
      <c r="H58" s="144"/>
      <c r="I58" s="164"/>
      <c r="J58" s="144"/>
      <c r="K58" s="144"/>
      <c r="L58" s="144"/>
      <c r="M58" s="144"/>
      <c r="N58" s="144"/>
      <c r="O58" s="144"/>
      <c r="P58" s="144"/>
      <c r="Q58" s="144"/>
      <c r="R58" s="144"/>
      <c r="S58" s="144"/>
      <c r="T58" s="144"/>
      <c r="U58" s="144"/>
      <c r="V58" s="144"/>
      <c r="W58" s="144"/>
      <c r="X58" s="144"/>
      <c r="Y58" s="144"/>
      <c r="Z58" s="144"/>
    </row>
    <row r="59" spans="1:26" ht="15" customHeight="1" x14ac:dyDescent="0.15">
      <c r="A59" s="119"/>
      <c r="B59" s="119"/>
      <c r="C59" s="144"/>
      <c r="D59" s="144"/>
      <c r="E59" s="144"/>
      <c r="F59" s="144"/>
      <c r="G59" s="144"/>
      <c r="H59" s="144"/>
      <c r="I59" s="164"/>
      <c r="J59" s="144"/>
      <c r="K59" s="144"/>
      <c r="L59" s="144"/>
      <c r="M59" s="144"/>
      <c r="N59" s="144"/>
      <c r="O59" s="144"/>
      <c r="P59" s="144"/>
      <c r="Q59" s="144"/>
      <c r="R59" s="144"/>
      <c r="S59" s="144"/>
      <c r="T59" s="144"/>
      <c r="U59" s="144"/>
      <c r="V59" s="144"/>
      <c r="W59" s="144"/>
      <c r="X59" s="144"/>
      <c r="Y59" s="144"/>
      <c r="Z59" s="144"/>
    </row>
    <row r="60" spans="1:26" ht="20.100000000000001" customHeight="1" x14ac:dyDescent="0.15">
      <c r="A60" s="119"/>
      <c r="B60" s="119"/>
      <c r="C60" s="131" t="s">
        <v>31</v>
      </c>
      <c r="D60" s="132"/>
      <c r="E60" s="132"/>
      <c r="F60" s="132"/>
      <c r="G60" s="132"/>
      <c r="H60" s="133"/>
      <c r="I60" s="165"/>
    </row>
    <row r="61" spans="1:26" ht="15" customHeight="1" x14ac:dyDescent="0.15">
      <c r="A61" s="119"/>
      <c r="B61" s="119"/>
      <c r="C61" s="134"/>
      <c r="D61" s="135"/>
      <c r="E61" s="135"/>
      <c r="F61" s="135"/>
      <c r="G61" s="135"/>
      <c r="H61" s="135"/>
      <c r="I61" s="136"/>
      <c r="J61" s="136"/>
      <c r="K61" s="136"/>
      <c r="L61" s="136"/>
      <c r="M61" s="136"/>
      <c r="N61" s="136"/>
      <c r="O61" s="136"/>
      <c r="P61" s="136"/>
      <c r="Q61" s="136"/>
      <c r="R61" s="136"/>
      <c r="S61" s="136"/>
      <c r="T61" s="136"/>
      <c r="U61" s="136"/>
      <c r="V61" s="136"/>
      <c r="W61" s="136"/>
      <c r="X61" s="136"/>
      <c r="Y61" s="136"/>
      <c r="Z61" s="137"/>
    </row>
    <row r="62" spans="1:26" ht="20.100000000000001" customHeight="1" x14ac:dyDescent="0.15">
      <c r="A62" s="119"/>
      <c r="B62" s="119"/>
      <c r="C62" s="134"/>
      <c r="D62" s="166" t="s">
        <v>32</v>
      </c>
      <c r="E62" s="166"/>
      <c r="F62" s="166"/>
      <c r="G62" s="166"/>
      <c r="H62" s="166"/>
      <c r="I62" s="166"/>
      <c r="J62" s="166"/>
      <c r="K62" s="166"/>
      <c r="L62" s="166"/>
      <c r="M62" s="166"/>
      <c r="N62" s="166"/>
      <c r="O62" s="166"/>
      <c r="P62" s="166"/>
      <c r="Q62" s="166"/>
      <c r="R62" s="166"/>
      <c r="S62" s="166"/>
      <c r="T62" s="166"/>
      <c r="U62" s="166"/>
      <c r="V62" s="166"/>
      <c r="W62" s="166"/>
      <c r="X62" s="166"/>
      <c r="Y62" s="166"/>
      <c r="Z62" s="143"/>
    </row>
    <row r="63" spans="1:26" ht="20.100000000000001" customHeight="1" x14ac:dyDescent="0.15">
      <c r="A63" s="119">
        <f>IFERROR(IF(AND($I63&lt;&gt;"しない", $I63&lt;&gt;"する"),1001,0),3)</f>
        <v>1001</v>
      </c>
      <c r="B63" s="119"/>
      <c r="C63" s="138"/>
      <c r="D63" s="139">
        <v>1</v>
      </c>
      <c r="E63" s="144" t="s">
        <v>33</v>
      </c>
      <c r="F63" s="144"/>
      <c r="G63" s="144"/>
      <c r="H63" s="144"/>
      <c r="I63" s="76"/>
      <c r="J63" s="76"/>
      <c r="K63" s="76"/>
      <c r="L63" s="76"/>
      <c r="M63" s="76"/>
      <c r="N63" s="144"/>
      <c r="O63" s="144"/>
      <c r="P63" s="144"/>
      <c r="Q63" s="144"/>
      <c r="R63" s="144"/>
      <c r="S63" s="144"/>
      <c r="T63" s="144"/>
      <c r="U63" s="144"/>
      <c r="V63" s="144"/>
      <c r="W63" s="144"/>
      <c r="X63" s="144"/>
      <c r="Y63" s="144"/>
      <c r="Z63" s="143"/>
    </row>
    <row r="64" spans="1:26" ht="20.100000000000001" customHeight="1" x14ac:dyDescent="0.15">
      <c r="A64" s="119"/>
      <c r="B64" s="119"/>
      <c r="C64" s="138"/>
      <c r="D64" s="144"/>
      <c r="E64" s="144"/>
      <c r="F64" s="144"/>
      <c r="G64" s="144"/>
      <c r="H64" s="144"/>
      <c r="I64" s="150"/>
      <c r="J64" s="146" t="s">
        <v>5</v>
      </c>
      <c r="K64" s="145"/>
      <c r="L64" s="145"/>
      <c r="M64" s="145"/>
      <c r="N64" s="145"/>
      <c r="O64" s="145"/>
      <c r="P64" s="145"/>
      <c r="Q64" s="145"/>
      <c r="R64" s="145"/>
      <c r="S64" s="145"/>
      <c r="T64" s="145"/>
      <c r="U64" s="145"/>
      <c r="V64" s="145"/>
      <c r="W64" s="145"/>
      <c r="X64" s="145"/>
      <c r="Y64" s="145"/>
      <c r="Z64" s="143"/>
    </row>
    <row r="65" spans="1:26" ht="20.100000000000001" hidden="1" customHeight="1" x14ac:dyDescent="0.15">
      <c r="A65" s="119"/>
      <c r="B65" s="119"/>
      <c r="C65" s="138"/>
      <c r="D65" s="144"/>
      <c r="E65" s="144"/>
      <c r="F65" s="144"/>
      <c r="G65" s="144"/>
      <c r="H65" s="144"/>
      <c r="I65" s="150"/>
      <c r="J65" s="145"/>
      <c r="K65" s="145"/>
      <c r="L65" s="145"/>
      <c r="M65" s="145"/>
      <c r="N65" s="145"/>
      <c r="O65" s="145"/>
      <c r="P65" s="145"/>
      <c r="Q65" s="145"/>
      <c r="R65" s="145"/>
      <c r="S65" s="145"/>
      <c r="T65" s="145"/>
      <c r="U65" s="145"/>
      <c r="V65" s="145"/>
      <c r="W65" s="145"/>
      <c r="X65" s="145"/>
      <c r="Y65" s="145"/>
      <c r="Z65" s="143"/>
    </row>
    <row r="66" spans="1:26" ht="20.100000000000001" hidden="1" customHeight="1" x14ac:dyDescent="0.15">
      <c r="A66" s="119"/>
      <c r="B66" s="119"/>
      <c r="C66" s="138"/>
      <c r="D66" s="144"/>
      <c r="E66" s="144"/>
      <c r="F66" s="144"/>
      <c r="G66" s="144"/>
      <c r="H66" s="144"/>
      <c r="I66" s="150"/>
      <c r="J66" s="145"/>
      <c r="K66" s="145"/>
      <c r="L66" s="145"/>
      <c r="M66" s="145"/>
      <c r="N66" s="145"/>
      <c r="O66" s="145"/>
      <c r="P66" s="145"/>
      <c r="Q66" s="145"/>
      <c r="R66" s="145"/>
      <c r="S66" s="145"/>
      <c r="T66" s="145"/>
      <c r="U66" s="145"/>
      <c r="V66" s="145"/>
      <c r="W66" s="145"/>
      <c r="X66" s="145"/>
      <c r="Y66" s="145"/>
      <c r="Z66" s="143"/>
    </row>
    <row r="67" spans="1:26" ht="20.100000000000001" hidden="1" customHeight="1" x14ac:dyDescent="0.15">
      <c r="A67" s="119"/>
      <c r="B67" s="119"/>
      <c r="C67" s="138"/>
      <c r="D67" s="144"/>
      <c r="E67" s="144"/>
      <c r="F67" s="144"/>
      <c r="G67" s="144"/>
      <c r="H67" s="144"/>
      <c r="I67" s="150"/>
      <c r="J67" s="145"/>
      <c r="K67" s="145"/>
      <c r="L67" s="145"/>
      <c r="M67" s="145"/>
      <c r="N67" s="145"/>
      <c r="O67" s="145"/>
      <c r="P67" s="145"/>
      <c r="Q67" s="145"/>
      <c r="R67" s="145"/>
      <c r="S67" s="145"/>
      <c r="T67" s="145"/>
      <c r="U67" s="145"/>
      <c r="V67" s="145"/>
      <c r="W67" s="145"/>
      <c r="X67" s="145"/>
      <c r="Y67" s="145"/>
      <c r="Z67" s="143"/>
    </row>
    <row r="68" spans="1:26" ht="20.100000000000001" hidden="1" customHeight="1" x14ac:dyDescent="0.15">
      <c r="A68" s="119"/>
      <c r="B68" s="119"/>
      <c r="C68" s="138"/>
      <c r="D68" s="144"/>
      <c r="E68" s="144"/>
      <c r="F68" s="144"/>
      <c r="G68" s="144"/>
      <c r="H68" s="144"/>
      <c r="I68" s="150"/>
      <c r="J68" s="145"/>
      <c r="K68" s="145"/>
      <c r="L68" s="145"/>
      <c r="M68" s="145"/>
      <c r="N68" s="145"/>
      <c r="O68" s="145"/>
      <c r="P68" s="145"/>
      <c r="Q68" s="145"/>
      <c r="R68" s="145"/>
      <c r="S68" s="145"/>
      <c r="T68" s="145"/>
      <c r="U68" s="145"/>
      <c r="V68" s="145"/>
      <c r="W68" s="145"/>
      <c r="X68" s="145"/>
      <c r="Y68" s="145"/>
      <c r="Z68" s="143"/>
    </row>
    <row r="69" spans="1:26" ht="20.100000000000001" customHeight="1" x14ac:dyDescent="0.15">
      <c r="A69" s="119">
        <f>IFERROR(IF(OR(AND($I63="する",TRIM($I69)=""),AND($I63="しない",NOT(ISBLANK($I69)))),1001,0),3)</f>
        <v>0</v>
      </c>
      <c r="B69" s="119"/>
      <c r="C69" s="138"/>
      <c r="D69" s="139">
        <v>2</v>
      </c>
      <c r="E69" s="114" t="s">
        <v>12</v>
      </c>
      <c r="I69" s="79"/>
      <c r="J69" s="80"/>
      <c r="K69" s="80"/>
      <c r="L69" s="80"/>
      <c r="M69" s="80"/>
      <c r="N69" s="144"/>
      <c r="O69" s="144"/>
      <c r="P69" s="144"/>
      <c r="Q69" s="144"/>
      <c r="R69" s="144"/>
      <c r="S69" s="144"/>
      <c r="T69" s="144"/>
      <c r="U69" s="144"/>
      <c r="V69" s="144"/>
      <c r="W69" s="144"/>
      <c r="X69" s="144"/>
      <c r="Y69" s="144"/>
      <c r="Z69" s="143"/>
    </row>
    <row r="70" spans="1:26" ht="20.100000000000001" customHeight="1" x14ac:dyDescent="0.15">
      <c r="A70" s="119"/>
      <c r="B70" s="119"/>
      <c r="C70" s="138"/>
      <c r="D70" s="139"/>
      <c r="E70" s="144"/>
      <c r="F70" s="144"/>
      <c r="G70" s="144"/>
      <c r="H70" s="144"/>
      <c r="I70" s="141"/>
      <c r="J70" s="146" t="s">
        <v>59</v>
      </c>
      <c r="K70" s="145"/>
      <c r="L70" s="145"/>
      <c r="M70" s="145"/>
      <c r="N70" s="145"/>
      <c r="O70" s="145"/>
      <c r="P70" s="145"/>
      <c r="Q70" s="145"/>
      <c r="R70" s="145"/>
      <c r="S70" s="145"/>
      <c r="T70" s="145"/>
      <c r="U70" s="145"/>
      <c r="V70" s="145"/>
      <c r="W70" s="145"/>
      <c r="X70" s="145"/>
      <c r="Y70" s="145"/>
      <c r="Z70" s="143"/>
    </row>
    <row r="71" spans="1:26" ht="20.100000000000001" customHeight="1" x14ac:dyDescent="0.15">
      <c r="A71" s="119">
        <f>IFERROR(IF(OR(AND($I63="する",AND($I71&lt;&gt;"", OR(ISERROR(FIND("@"&amp;LEFT($I71,3)&amp;"@", 都道府県3))=FALSE, ISERROR(FIND("@"&amp;LEFT($I71,4)&amp;"@",都道府県4))=FALSE))=FALSE),AND($I63="しない",NOT(ISBLANK($I71)))),1001,0),3)</f>
        <v>0</v>
      </c>
      <c r="B71" s="119"/>
      <c r="C71" s="138"/>
      <c r="D71" s="139">
        <v>3</v>
      </c>
      <c r="E71" s="114" t="s">
        <v>13</v>
      </c>
      <c r="I71" s="81"/>
      <c r="J71" s="81"/>
      <c r="K71" s="81"/>
      <c r="L71" s="81"/>
      <c r="M71" s="81"/>
      <c r="N71" s="81"/>
      <c r="O71" s="81"/>
      <c r="P71" s="81"/>
      <c r="Q71" s="82"/>
      <c r="R71" s="81"/>
      <c r="S71" s="81"/>
      <c r="T71" s="81"/>
      <c r="U71" s="81"/>
      <c r="V71" s="81"/>
      <c r="W71" s="81"/>
      <c r="X71" s="81"/>
      <c r="Y71" s="81"/>
      <c r="Z71" s="143"/>
    </row>
    <row r="72" spans="1:26" ht="20.100000000000001" customHeight="1" x14ac:dyDescent="0.15">
      <c r="A72" s="119"/>
      <c r="B72" s="119"/>
      <c r="C72" s="138"/>
      <c r="D72" s="139"/>
      <c r="E72" s="144"/>
      <c r="F72" s="144"/>
      <c r="G72" s="144"/>
      <c r="H72" s="144"/>
      <c r="I72" s="141"/>
      <c r="J72" s="146" t="s">
        <v>14</v>
      </c>
      <c r="K72" s="145"/>
      <c r="L72" s="145"/>
      <c r="M72" s="145"/>
      <c r="N72" s="145"/>
      <c r="O72" s="145"/>
      <c r="P72" s="145"/>
      <c r="Q72" s="145"/>
      <c r="R72" s="145"/>
      <c r="S72" s="145"/>
      <c r="T72" s="145"/>
      <c r="U72" s="145"/>
      <c r="V72" s="145"/>
      <c r="W72" s="145"/>
      <c r="X72" s="145"/>
      <c r="Y72" s="145"/>
      <c r="Z72" s="143"/>
    </row>
    <row r="73" spans="1:26" ht="20.100000000000001" customHeight="1" x14ac:dyDescent="0.15">
      <c r="A73" s="119">
        <f>IFERROR(IF(OR(AND($I63="する",TRIM($I73)=""),AND($I63="しない",NOT(ISBLANK($I73)))),1001,0),3)</f>
        <v>0</v>
      </c>
      <c r="B73" s="119"/>
      <c r="C73" s="138"/>
      <c r="D73" s="139">
        <v>4</v>
      </c>
      <c r="E73" s="114" t="s">
        <v>15</v>
      </c>
      <c r="I73" s="76"/>
      <c r="J73" s="76"/>
      <c r="K73" s="76"/>
      <c r="L73" s="76"/>
      <c r="M73" s="76"/>
      <c r="N73" s="76"/>
      <c r="O73" s="76"/>
      <c r="P73" s="76"/>
      <c r="Q73" s="77"/>
      <c r="R73" s="76"/>
      <c r="S73" s="76"/>
      <c r="T73" s="76"/>
      <c r="U73" s="76"/>
      <c r="V73" s="76"/>
      <c r="W73" s="76"/>
      <c r="X73" s="76"/>
      <c r="Y73" s="76"/>
      <c r="Z73" s="143"/>
    </row>
    <row r="74" spans="1:26" ht="30" customHeight="1" x14ac:dyDescent="0.15">
      <c r="A74" s="119"/>
      <c r="B74" s="119"/>
      <c r="C74" s="147"/>
      <c r="D74" s="144"/>
      <c r="I74" s="141"/>
      <c r="J74" s="167" t="s">
        <v>66</v>
      </c>
      <c r="K74" s="167"/>
      <c r="L74" s="167"/>
      <c r="M74" s="167"/>
      <c r="N74" s="167"/>
      <c r="O74" s="167"/>
      <c r="P74" s="167"/>
      <c r="Q74" s="167"/>
      <c r="R74" s="167"/>
      <c r="S74" s="167"/>
      <c r="T74" s="167"/>
      <c r="U74" s="167"/>
      <c r="V74" s="167"/>
      <c r="W74" s="167"/>
      <c r="X74" s="167"/>
      <c r="Y74" s="167"/>
      <c r="Z74" s="143"/>
    </row>
    <row r="75" spans="1:26" ht="20.100000000000001" customHeight="1" x14ac:dyDescent="0.15">
      <c r="A75" s="119">
        <f>IFERROR(IF(OR(AND($I63="する",TRIM($I75)=""),AND($I63="しない",NOT(ISBLANK($I75)))),1001,0),3)</f>
        <v>0</v>
      </c>
      <c r="B75" s="119"/>
      <c r="C75" s="138"/>
      <c r="D75" s="139">
        <v>5</v>
      </c>
      <c r="E75" s="114" t="s">
        <v>16</v>
      </c>
      <c r="I75" s="76"/>
      <c r="J75" s="76"/>
      <c r="K75" s="76"/>
      <c r="L75" s="76"/>
      <c r="M75" s="76"/>
      <c r="N75" s="76"/>
      <c r="O75" s="76"/>
      <c r="P75" s="76"/>
      <c r="Q75" s="76"/>
      <c r="R75" s="76"/>
      <c r="S75" s="76"/>
      <c r="T75" s="76"/>
      <c r="U75" s="76"/>
      <c r="V75" s="76"/>
      <c r="W75" s="76"/>
      <c r="X75" s="76"/>
      <c r="Y75" s="76"/>
      <c r="Z75" s="143"/>
    </row>
    <row r="76" spans="1:26" ht="30" customHeight="1" x14ac:dyDescent="0.15">
      <c r="A76" s="119"/>
      <c r="B76" s="119"/>
      <c r="C76" s="147"/>
      <c r="D76" s="144"/>
      <c r="E76" s="144"/>
      <c r="F76" s="144"/>
      <c r="G76" s="144"/>
      <c r="H76" s="144"/>
      <c r="I76" s="141"/>
      <c r="J76" s="167" t="s">
        <v>67</v>
      </c>
      <c r="K76" s="167"/>
      <c r="L76" s="167"/>
      <c r="M76" s="167"/>
      <c r="N76" s="167"/>
      <c r="O76" s="167"/>
      <c r="P76" s="167"/>
      <c r="Q76" s="167"/>
      <c r="R76" s="167"/>
      <c r="S76" s="167"/>
      <c r="T76" s="167"/>
      <c r="U76" s="167"/>
      <c r="V76" s="167"/>
      <c r="W76" s="167"/>
      <c r="X76" s="167"/>
      <c r="Y76" s="167"/>
      <c r="Z76" s="143"/>
    </row>
    <row r="77" spans="1:26" ht="20.100000000000001" customHeight="1" x14ac:dyDescent="0.15">
      <c r="A77" s="119">
        <f>IFERROR(IF(OR(AND($I63="する",TRIM($I77)=""),AND($I63="しない",NOT(ISBLANK($I77)))),1001,0),3)</f>
        <v>0</v>
      </c>
      <c r="B77" s="119"/>
      <c r="C77" s="138"/>
      <c r="D77" s="139">
        <v>6</v>
      </c>
      <c r="E77" s="114" t="s">
        <v>34</v>
      </c>
      <c r="I77" s="76"/>
      <c r="J77" s="76"/>
      <c r="K77" s="76"/>
      <c r="L77" s="76"/>
      <c r="M77" s="76"/>
      <c r="N77" s="76"/>
      <c r="O77" s="76"/>
      <c r="P77" s="76"/>
      <c r="Q77" s="76"/>
      <c r="R77" s="76"/>
      <c r="S77" s="76"/>
      <c r="T77" s="76"/>
      <c r="U77" s="76"/>
      <c r="V77" s="76"/>
      <c r="W77" s="76"/>
      <c r="X77" s="76"/>
      <c r="Y77" s="76"/>
      <c r="Z77" s="143"/>
    </row>
    <row r="78" spans="1:26" ht="20.100000000000001" customHeight="1" x14ac:dyDescent="0.15">
      <c r="A78" s="119"/>
      <c r="B78" s="119"/>
      <c r="C78" s="147"/>
      <c r="D78" s="144"/>
      <c r="E78" s="144"/>
      <c r="F78" s="144"/>
      <c r="G78" s="144"/>
      <c r="H78" s="144"/>
      <c r="I78" s="141"/>
      <c r="J78" s="156" t="s">
        <v>35</v>
      </c>
      <c r="K78" s="145"/>
      <c r="L78" s="145"/>
      <c r="M78" s="145"/>
      <c r="N78" s="145"/>
      <c r="O78" s="145"/>
      <c r="P78" s="145"/>
      <c r="Q78" s="145"/>
      <c r="R78" s="145"/>
      <c r="S78" s="145"/>
      <c r="T78" s="145"/>
      <c r="U78" s="145"/>
      <c r="V78" s="145"/>
      <c r="W78" s="145"/>
      <c r="X78" s="145"/>
      <c r="Y78" s="145"/>
      <c r="Z78" s="143"/>
    </row>
    <row r="79" spans="1:26" ht="20.100000000000001" customHeight="1" x14ac:dyDescent="0.15">
      <c r="A79" s="119">
        <f>IFERROR(IF(OR(AND($I63="する",OR(TRIM($I79)="", NOT(OR(IFERROR(SEARCH(" ",$I79),0)&gt;0, IFERROR(SEARCH("　",$I79),0)&gt;0)))),AND($I63="しない",NOT(ISBLANK($I79)))),1001,0),3)</f>
        <v>0</v>
      </c>
      <c r="B79" s="119"/>
      <c r="C79" s="138"/>
      <c r="D79" s="139">
        <v>7</v>
      </c>
      <c r="E79" s="114" t="s">
        <v>36</v>
      </c>
      <c r="I79" s="76"/>
      <c r="J79" s="76"/>
      <c r="K79" s="76"/>
      <c r="L79" s="76"/>
      <c r="M79" s="76"/>
      <c r="N79" s="76"/>
      <c r="O79" s="76"/>
      <c r="P79" s="76"/>
      <c r="Q79" s="76"/>
      <c r="R79" s="76"/>
      <c r="S79" s="76"/>
      <c r="T79" s="76"/>
      <c r="U79" s="76"/>
      <c r="V79" s="76"/>
      <c r="W79" s="76"/>
      <c r="X79" s="76"/>
      <c r="Y79" s="76"/>
      <c r="Z79" s="143"/>
    </row>
    <row r="80" spans="1:26" ht="20.100000000000001" customHeight="1" x14ac:dyDescent="0.15">
      <c r="A80" s="119"/>
      <c r="B80" s="119"/>
      <c r="C80" s="147"/>
      <c r="D80" s="144"/>
      <c r="E80" s="168" t="s">
        <v>37</v>
      </c>
      <c r="F80" s="144"/>
      <c r="G80" s="144"/>
      <c r="H80" s="144"/>
      <c r="I80" s="150"/>
      <c r="J80" s="146" t="s">
        <v>20</v>
      </c>
      <c r="K80" s="146"/>
      <c r="L80" s="146"/>
      <c r="M80" s="146"/>
      <c r="N80" s="146"/>
      <c r="O80" s="146"/>
      <c r="P80" s="146"/>
      <c r="Q80" s="146"/>
      <c r="R80" s="146"/>
      <c r="S80" s="146"/>
      <c r="T80" s="146"/>
      <c r="U80" s="146"/>
      <c r="V80" s="146"/>
      <c r="W80" s="146"/>
      <c r="X80" s="146"/>
      <c r="Y80" s="146"/>
      <c r="Z80" s="143"/>
    </row>
    <row r="81" spans="1:27" ht="20.100000000000001" customHeight="1" x14ac:dyDescent="0.15">
      <c r="A81" s="119">
        <f>IFERROR(IF(OR(AND($I63="する",OR(TRIM($I81)="", NOT(OR(IFERROR(SEARCH(" ",$I81),0)&gt;0, IFERROR(SEARCH("　",$I81),0)&gt;0)))),AND($I63="しない",NOT(ISBLANK($I81)))),1001,0),3)</f>
        <v>0</v>
      </c>
      <c r="B81" s="119"/>
      <c r="C81" s="138"/>
      <c r="D81" s="139">
        <v>8</v>
      </c>
      <c r="E81" s="114" t="s">
        <v>36</v>
      </c>
      <c r="I81" s="76"/>
      <c r="J81" s="76"/>
      <c r="K81" s="76"/>
      <c r="L81" s="76"/>
      <c r="M81" s="76"/>
      <c r="N81" s="76"/>
      <c r="O81" s="76"/>
      <c r="P81" s="76"/>
      <c r="Q81" s="76"/>
      <c r="R81" s="76"/>
      <c r="S81" s="76"/>
      <c r="T81" s="76"/>
      <c r="U81" s="76"/>
      <c r="V81" s="76"/>
      <c r="W81" s="76"/>
      <c r="X81" s="76"/>
      <c r="Y81" s="76"/>
      <c r="Z81" s="143"/>
    </row>
    <row r="82" spans="1:27" ht="20.100000000000001" customHeight="1" x14ac:dyDescent="0.15">
      <c r="A82" s="119"/>
      <c r="B82" s="119"/>
      <c r="C82" s="147"/>
      <c r="D82" s="144"/>
      <c r="E82" s="144"/>
      <c r="F82" s="144"/>
      <c r="G82" s="144"/>
      <c r="H82" s="144"/>
      <c r="I82" s="150"/>
      <c r="J82" s="146" t="s">
        <v>22</v>
      </c>
      <c r="K82" s="146"/>
      <c r="L82" s="146"/>
      <c r="M82" s="146"/>
      <c r="N82" s="146"/>
      <c r="O82" s="146"/>
      <c r="P82" s="146"/>
      <c r="Q82" s="146"/>
      <c r="R82" s="146"/>
      <c r="S82" s="146"/>
      <c r="T82" s="146"/>
      <c r="U82" s="146"/>
      <c r="V82" s="146"/>
      <c r="W82" s="146"/>
      <c r="X82" s="146"/>
      <c r="Y82" s="146"/>
      <c r="Z82" s="143"/>
    </row>
    <row r="83" spans="1:27" ht="20.100000000000001" customHeight="1" x14ac:dyDescent="0.15">
      <c r="A83" s="119">
        <f>IFERROR(IF(OR(AND($I63="する",NOT(AND(TRIM($I83)&lt;&gt;"",ISNUMBER(VALUE(SUBSTITUTE($I83,"-",""))),IFERROR(SEARCH("-",$I83),0)&gt;0))), AND($I63="しない",NOT(ISBLANK($I83)))),1001,0),3)</f>
        <v>0</v>
      </c>
      <c r="B83" s="119"/>
      <c r="C83" s="138"/>
      <c r="D83" s="139">
        <v>9</v>
      </c>
      <c r="E83" s="114" t="s">
        <v>23</v>
      </c>
      <c r="I83" s="76"/>
      <c r="J83" s="76"/>
      <c r="K83" s="76"/>
      <c r="L83" s="76"/>
      <c r="M83" s="76"/>
      <c r="O83" s="151" t="s">
        <v>24</v>
      </c>
      <c r="P83" s="1"/>
      <c r="Q83" s="114" t="s">
        <v>25</v>
      </c>
      <c r="Y83" s="145"/>
      <c r="Z83" s="143"/>
    </row>
    <row r="84" spans="1:27" ht="20.100000000000001" customHeight="1" x14ac:dyDescent="0.15">
      <c r="A84" s="119">
        <f>IFERROR(IF(AND($I63="しない",NOT(ISBLANK($P83))),1001,0),3)</f>
        <v>0</v>
      </c>
      <c r="B84" s="119"/>
      <c r="C84" s="147"/>
      <c r="D84" s="144"/>
      <c r="E84" s="144"/>
      <c r="F84" s="144"/>
      <c r="G84" s="144"/>
      <c r="H84" s="144"/>
      <c r="I84" s="141"/>
      <c r="J84" s="146" t="s">
        <v>26</v>
      </c>
      <c r="K84" s="145"/>
      <c r="L84" s="145"/>
      <c r="M84" s="145"/>
      <c r="N84" s="145"/>
      <c r="O84" s="145"/>
      <c r="P84" s="145"/>
      <c r="Q84" s="145"/>
      <c r="R84" s="145"/>
      <c r="S84" s="145"/>
      <c r="T84" s="145"/>
      <c r="U84" s="145"/>
      <c r="V84" s="145"/>
      <c r="W84" s="145"/>
      <c r="X84" s="145"/>
      <c r="Y84" s="145"/>
      <c r="Z84" s="143"/>
    </row>
    <row r="85" spans="1:27" ht="20.100000000000001" customHeight="1" x14ac:dyDescent="0.15">
      <c r="A85" s="119">
        <f>IFERROR(IF(OR(AND($I63="する",AND(TRIM($I85)&lt;&gt;"",NOT(AND(ISNUMBER(VALUE(SUBSTITUTE($I85,"-",""))),IFERROR(SEARCH("-",$I85),0)&gt;0)))), AND($I63="しない",NOT(ISBLANK($I85)))),1001,0),3)</f>
        <v>0</v>
      </c>
      <c r="B85" s="119"/>
      <c r="C85" s="138"/>
      <c r="D85" s="139">
        <v>10</v>
      </c>
      <c r="E85" s="114" t="s">
        <v>27</v>
      </c>
      <c r="I85" s="76"/>
      <c r="J85" s="76"/>
      <c r="K85" s="76"/>
      <c r="L85" s="76"/>
      <c r="M85" s="76"/>
      <c r="N85" s="145"/>
      <c r="O85" s="145"/>
      <c r="P85" s="145"/>
      <c r="Q85" s="145"/>
      <c r="R85" s="145"/>
      <c r="S85" s="145"/>
      <c r="T85" s="145"/>
      <c r="U85" s="145"/>
      <c r="V85" s="145"/>
      <c r="W85" s="145"/>
      <c r="X85" s="145"/>
      <c r="Y85" s="145"/>
      <c r="Z85" s="143"/>
    </row>
    <row r="86" spans="1:27" ht="20.100000000000001" customHeight="1" x14ac:dyDescent="0.15">
      <c r="A86" s="119"/>
      <c r="B86" s="119"/>
      <c r="C86" s="147"/>
      <c r="D86" s="144"/>
      <c r="E86" s="144"/>
      <c r="F86" s="144"/>
      <c r="G86" s="144"/>
      <c r="H86" s="144"/>
      <c r="I86" s="141"/>
      <c r="J86" s="146" t="s">
        <v>26</v>
      </c>
      <c r="K86" s="145"/>
      <c r="L86" s="145"/>
      <c r="M86" s="145"/>
      <c r="N86" s="145"/>
      <c r="O86" s="145"/>
      <c r="P86" s="145"/>
      <c r="Q86" s="145"/>
      <c r="R86" s="145"/>
      <c r="S86" s="145"/>
      <c r="T86" s="145"/>
      <c r="U86" s="145"/>
      <c r="V86" s="145"/>
      <c r="W86" s="145"/>
      <c r="X86" s="145"/>
      <c r="Y86" s="145"/>
      <c r="Z86" s="143"/>
    </row>
    <row r="87" spans="1:27" ht="20.100000000000001" customHeight="1" x14ac:dyDescent="0.15">
      <c r="A87" s="119">
        <f>IFERROR(IF(OR(AND($I63="する",AND(TRIM($I87)&lt;&gt;"",NOT(IFERROR(SEARCH("@",$I87),0)&gt;0))),AND($I63="しない",NOT(ISBLANK($I87)))),1001,0),3)</f>
        <v>0</v>
      </c>
      <c r="B87" s="119"/>
      <c r="C87" s="147"/>
      <c r="D87" s="139">
        <v>11</v>
      </c>
      <c r="E87" s="114" t="s">
        <v>28</v>
      </c>
      <c r="I87" s="76"/>
      <c r="J87" s="76"/>
      <c r="K87" s="76"/>
      <c r="L87" s="76"/>
      <c r="M87" s="76"/>
      <c r="N87" s="76"/>
      <c r="O87" s="76"/>
      <c r="P87" s="76"/>
      <c r="Q87" s="78"/>
      <c r="R87" s="76"/>
      <c r="S87" s="76"/>
      <c r="T87" s="76"/>
      <c r="U87" s="76"/>
      <c r="V87" s="76"/>
      <c r="W87" s="76"/>
      <c r="X87" s="76"/>
      <c r="Y87" s="76"/>
      <c r="Z87" s="143"/>
    </row>
    <row r="88" spans="1:27" ht="20.100000000000001" customHeight="1" x14ac:dyDescent="0.15">
      <c r="A88" s="119"/>
      <c r="B88" s="119"/>
      <c r="C88" s="147"/>
      <c r="D88" s="139"/>
      <c r="I88" s="141"/>
      <c r="J88" s="152" t="s">
        <v>262</v>
      </c>
      <c r="K88" s="169"/>
      <c r="L88" s="145"/>
      <c r="M88" s="145"/>
      <c r="N88" s="145"/>
      <c r="O88" s="145"/>
      <c r="P88" s="145"/>
      <c r="Q88" s="170"/>
      <c r="R88" s="145"/>
      <c r="S88" s="145"/>
      <c r="T88" s="145"/>
      <c r="U88" s="145"/>
      <c r="V88" s="145"/>
      <c r="W88" s="145"/>
      <c r="X88" s="145"/>
      <c r="Y88" s="145"/>
      <c r="Z88" s="144"/>
      <c r="AA88" s="155"/>
    </row>
    <row r="89" spans="1:27" ht="20.100000000000001" customHeight="1" x14ac:dyDescent="0.15">
      <c r="A89" s="119"/>
      <c r="B89" s="119"/>
      <c r="C89" s="158"/>
      <c r="D89" s="159"/>
      <c r="E89" s="159"/>
      <c r="F89" s="159"/>
      <c r="G89" s="159"/>
      <c r="H89" s="159"/>
      <c r="I89" s="171"/>
      <c r="J89" s="172"/>
      <c r="K89" s="173"/>
      <c r="L89" s="172"/>
      <c r="M89" s="172"/>
      <c r="N89" s="172"/>
      <c r="O89" s="172"/>
      <c r="P89" s="172"/>
      <c r="Q89" s="174"/>
      <c r="R89" s="172"/>
      <c r="S89" s="172"/>
      <c r="T89" s="172"/>
      <c r="U89" s="172"/>
      <c r="V89" s="172"/>
      <c r="W89" s="172"/>
      <c r="X89" s="172"/>
      <c r="Y89" s="172"/>
      <c r="Z89" s="159"/>
      <c r="AA89" s="155"/>
    </row>
    <row r="90" spans="1:27" ht="20.100000000000001" customHeight="1" x14ac:dyDescent="0.15">
      <c r="A90" s="119"/>
      <c r="B90" s="119"/>
      <c r="C90" s="144"/>
      <c r="D90" s="144"/>
      <c r="E90" s="144"/>
      <c r="F90" s="144"/>
      <c r="G90" s="144"/>
      <c r="H90" s="144"/>
      <c r="I90" s="163"/>
      <c r="J90" s="144"/>
      <c r="K90" s="175"/>
      <c r="L90" s="144"/>
      <c r="M90" s="144"/>
      <c r="N90" s="144"/>
      <c r="O90" s="144"/>
      <c r="P90" s="144"/>
      <c r="Q90" s="144"/>
      <c r="R90" s="144"/>
      <c r="S90" s="144"/>
      <c r="T90" s="144"/>
      <c r="U90" s="144"/>
      <c r="V90" s="144"/>
      <c r="W90" s="144"/>
      <c r="X90" s="144"/>
      <c r="Y90" s="144"/>
      <c r="Z90" s="144"/>
    </row>
    <row r="91" spans="1:27" ht="15.75" hidden="1" customHeight="1" x14ac:dyDescent="0.15">
      <c r="A91" s="119"/>
      <c r="B91" s="119"/>
      <c r="C91" s="144"/>
      <c r="D91" s="144"/>
      <c r="E91" s="144"/>
      <c r="F91" s="144"/>
      <c r="G91" s="144"/>
      <c r="H91" s="144"/>
      <c r="I91" s="163"/>
      <c r="J91" s="144"/>
      <c r="K91" s="175"/>
      <c r="L91" s="144"/>
      <c r="M91" s="144"/>
      <c r="N91" s="144"/>
      <c r="O91" s="144"/>
      <c r="P91" s="144"/>
      <c r="Q91" s="144"/>
      <c r="R91" s="144"/>
      <c r="S91" s="144"/>
      <c r="T91" s="144"/>
      <c r="U91" s="144"/>
      <c r="V91" s="144"/>
      <c r="W91" s="144"/>
      <c r="X91" s="144"/>
      <c r="Y91" s="144"/>
      <c r="Z91" s="144"/>
    </row>
    <row r="92" spans="1:27" ht="15.75" hidden="1" customHeight="1" x14ac:dyDescent="0.15">
      <c r="A92" s="119"/>
      <c r="B92" s="119"/>
      <c r="C92" s="144"/>
      <c r="D92" s="144"/>
      <c r="E92" s="144"/>
      <c r="F92" s="144"/>
      <c r="G92" s="144"/>
      <c r="H92" s="144"/>
      <c r="I92" s="163"/>
      <c r="J92" s="144"/>
      <c r="K92" s="175"/>
      <c r="L92" s="144"/>
      <c r="M92" s="144"/>
      <c r="N92" s="144"/>
      <c r="O92" s="144"/>
      <c r="P92" s="144"/>
      <c r="Q92" s="144"/>
      <c r="R92" s="144"/>
      <c r="S92" s="144"/>
      <c r="T92" s="144"/>
      <c r="U92" s="144"/>
      <c r="V92" s="144"/>
      <c r="W92" s="144"/>
      <c r="X92" s="144"/>
      <c r="Y92" s="144"/>
      <c r="Z92" s="144"/>
    </row>
    <row r="93" spans="1:27" ht="15.75" hidden="1" customHeight="1" x14ac:dyDescent="0.15">
      <c r="A93" s="119"/>
      <c r="B93" s="119"/>
      <c r="C93" s="144"/>
      <c r="D93" s="144"/>
      <c r="E93" s="144"/>
      <c r="F93" s="144"/>
      <c r="G93" s="144"/>
      <c r="H93" s="144"/>
      <c r="I93" s="163"/>
      <c r="J93" s="144"/>
      <c r="K93" s="175"/>
      <c r="L93" s="144"/>
      <c r="M93" s="144"/>
      <c r="N93" s="144"/>
      <c r="O93" s="144"/>
      <c r="P93" s="144"/>
      <c r="Q93" s="144"/>
      <c r="R93" s="144"/>
      <c r="S93" s="144"/>
      <c r="T93" s="144"/>
      <c r="U93" s="144"/>
      <c r="V93" s="144"/>
      <c r="W93" s="144"/>
      <c r="X93" s="144"/>
      <c r="Y93" s="144"/>
      <c r="Z93" s="144"/>
    </row>
    <row r="94" spans="1:27" ht="15.75" hidden="1" customHeight="1" x14ac:dyDescent="0.15">
      <c r="A94" s="119"/>
      <c r="B94" s="119"/>
      <c r="C94" s="144"/>
      <c r="D94" s="144"/>
      <c r="E94" s="144"/>
      <c r="F94" s="144"/>
      <c r="G94" s="144"/>
      <c r="H94" s="144"/>
      <c r="I94" s="163"/>
      <c r="J94" s="144"/>
      <c r="K94" s="175"/>
      <c r="L94" s="144"/>
      <c r="M94" s="144"/>
      <c r="N94" s="144"/>
      <c r="O94" s="144"/>
      <c r="P94" s="144"/>
      <c r="Q94" s="144"/>
      <c r="R94" s="144"/>
      <c r="S94" s="144"/>
      <c r="T94" s="144"/>
      <c r="U94" s="144"/>
      <c r="V94" s="144"/>
      <c r="W94" s="144"/>
      <c r="X94" s="144"/>
      <c r="Y94" s="144"/>
      <c r="Z94" s="144"/>
    </row>
    <row r="95" spans="1:27" ht="15.75" hidden="1" customHeight="1" x14ac:dyDescent="0.15">
      <c r="A95" s="119"/>
      <c r="B95" s="119"/>
      <c r="C95" s="144"/>
      <c r="D95" s="144"/>
      <c r="E95" s="144"/>
      <c r="F95" s="144"/>
      <c r="G95" s="144"/>
      <c r="H95" s="144"/>
      <c r="I95" s="163"/>
      <c r="J95" s="144"/>
      <c r="K95" s="175"/>
      <c r="L95" s="144"/>
      <c r="M95" s="144"/>
      <c r="N95" s="144"/>
      <c r="O95" s="144"/>
      <c r="P95" s="144"/>
      <c r="Q95" s="144"/>
      <c r="R95" s="144"/>
      <c r="S95" s="144"/>
      <c r="T95" s="144"/>
      <c r="U95" s="144"/>
      <c r="V95" s="144"/>
      <c r="W95" s="144"/>
      <c r="X95" s="144"/>
      <c r="Y95" s="144"/>
      <c r="Z95" s="144"/>
    </row>
    <row r="96" spans="1:27" ht="15.75" hidden="1" customHeight="1" x14ac:dyDescent="0.15">
      <c r="A96" s="119"/>
      <c r="B96" s="119"/>
      <c r="C96" s="144"/>
      <c r="D96" s="144"/>
      <c r="E96" s="144"/>
      <c r="F96" s="144"/>
      <c r="G96" s="144"/>
      <c r="H96" s="144"/>
      <c r="I96" s="163"/>
      <c r="J96" s="144"/>
      <c r="K96" s="175"/>
      <c r="L96" s="144"/>
      <c r="M96" s="144"/>
      <c r="N96" s="144"/>
      <c r="O96" s="144"/>
      <c r="P96" s="144"/>
      <c r="Q96" s="144"/>
      <c r="R96" s="144"/>
      <c r="S96" s="144"/>
      <c r="T96" s="144"/>
      <c r="U96" s="144"/>
      <c r="V96" s="144"/>
      <c r="W96" s="144"/>
      <c r="X96" s="144"/>
      <c r="Y96" s="144"/>
      <c r="Z96" s="144"/>
    </row>
    <row r="97" spans="1:26" ht="15.75" hidden="1" customHeight="1" x14ac:dyDescent="0.15">
      <c r="A97" s="119"/>
      <c r="B97" s="119"/>
      <c r="C97" s="144"/>
      <c r="D97" s="144"/>
      <c r="E97" s="144"/>
      <c r="F97" s="144"/>
      <c r="G97" s="144"/>
      <c r="H97" s="144"/>
      <c r="I97" s="163"/>
      <c r="J97" s="144"/>
      <c r="K97" s="175"/>
      <c r="L97" s="144"/>
      <c r="M97" s="144"/>
      <c r="N97" s="144"/>
      <c r="O97" s="144"/>
      <c r="P97" s="144"/>
      <c r="Q97" s="144"/>
      <c r="R97" s="144"/>
      <c r="S97" s="144"/>
      <c r="T97" s="144"/>
      <c r="U97" s="144"/>
      <c r="V97" s="144"/>
      <c r="W97" s="144"/>
      <c r="X97" s="144"/>
      <c r="Y97" s="144"/>
      <c r="Z97" s="144"/>
    </row>
    <row r="98" spans="1:26" ht="15.75" hidden="1" customHeight="1" x14ac:dyDescent="0.15">
      <c r="A98" s="119"/>
      <c r="B98" s="119"/>
      <c r="C98" s="144"/>
      <c r="D98" s="144"/>
      <c r="E98" s="144"/>
      <c r="F98" s="144"/>
      <c r="G98" s="144"/>
      <c r="H98" s="144"/>
      <c r="I98" s="163"/>
      <c r="J98" s="144"/>
      <c r="K98" s="175"/>
      <c r="L98" s="144"/>
      <c r="M98" s="144"/>
      <c r="N98" s="144"/>
      <c r="O98" s="144"/>
      <c r="P98" s="144"/>
      <c r="Q98" s="144"/>
      <c r="R98" s="144"/>
      <c r="S98" s="144"/>
      <c r="T98" s="144"/>
      <c r="U98" s="144"/>
      <c r="V98" s="144"/>
      <c r="W98" s="144"/>
      <c r="X98" s="144"/>
      <c r="Y98" s="144"/>
      <c r="Z98" s="144"/>
    </row>
    <row r="99" spans="1:26" ht="15.75" hidden="1" customHeight="1" x14ac:dyDescent="0.15">
      <c r="A99" s="119"/>
      <c r="B99" s="119"/>
      <c r="C99" s="144"/>
      <c r="D99" s="144"/>
      <c r="E99" s="144"/>
      <c r="F99" s="144"/>
      <c r="G99" s="144"/>
      <c r="H99" s="144"/>
      <c r="I99" s="163"/>
      <c r="J99" s="144"/>
      <c r="K99" s="175"/>
      <c r="L99" s="144"/>
      <c r="M99" s="144"/>
      <c r="N99" s="144"/>
      <c r="O99" s="144"/>
      <c r="P99" s="144"/>
      <c r="Q99" s="144"/>
      <c r="R99" s="144"/>
      <c r="S99" s="144"/>
      <c r="T99" s="144"/>
      <c r="U99" s="144"/>
      <c r="V99" s="144"/>
      <c r="W99" s="144"/>
      <c r="X99" s="144"/>
      <c r="Y99" s="144"/>
      <c r="Z99" s="144"/>
    </row>
    <row r="100" spans="1:26" ht="15.75" hidden="1" customHeight="1" x14ac:dyDescent="0.15">
      <c r="A100" s="119"/>
      <c r="B100" s="119"/>
      <c r="C100" s="144"/>
      <c r="D100" s="144"/>
      <c r="E100" s="144"/>
      <c r="F100" s="144"/>
      <c r="G100" s="144"/>
      <c r="H100" s="144"/>
      <c r="I100" s="163"/>
      <c r="J100" s="144"/>
      <c r="K100" s="175"/>
      <c r="L100" s="144"/>
      <c r="M100" s="144"/>
      <c r="N100" s="144"/>
      <c r="O100" s="144"/>
      <c r="P100" s="144"/>
      <c r="Q100" s="144"/>
      <c r="R100" s="144"/>
      <c r="S100" s="144"/>
      <c r="T100" s="144"/>
      <c r="U100" s="144"/>
      <c r="V100" s="144"/>
      <c r="W100" s="144"/>
      <c r="X100" s="144"/>
      <c r="Y100" s="144"/>
      <c r="Z100" s="144"/>
    </row>
    <row r="101" spans="1:26" ht="15.75" hidden="1" customHeight="1" x14ac:dyDescent="0.15">
      <c r="A101" s="119"/>
      <c r="B101" s="119"/>
      <c r="C101" s="144"/>
      <c r="D101" s="144"/>
      <c r="E101" s="144"/>
      <c r="F101" s="144"/>
      <c r="G101" s="144"/>
      <c r="H101" s="144"/>
      <c r="I101" s="163"/>
      <c r="J101" s="144"/>
      <c r="K101" s="175"/>
      <c r="L101" s="144"/>
      <c r="M101" s="144"/>
      <c r="N101" s="144"/>
      <c r="O101" s="144"/>
      <c r="P101" s="144"/>
      <c r="Q101" s="144"/>
      <c r="R101" s="144"/>
      <c r="S101" s="144"/>
      <c r="T101" s="144"/>
      <c r="U101" s="144"/>
      <c r="V101" s="144"/>
      <c r="W101" s="144"/>
      <c r="X101" s="144"/>
      <c r="Y101" s="144"/>
      <c r="Z101" s="144"/>
    </row>
    <row r="102" spans="1:26" ht="15.75" hidden="1" customHeight="1" x14ac:dyDescent="0.15">
      <c r="A102" s="119"/>
      <c r="B102" s="119"/>
      <c r="C102" s="144"/>
      <c r="D102" s="144"/>
      <c r="E102" s="144"/>
      <c r="F102" s="144"/>
      <c r="G102" s="144"/>
      <c r="H102" s="144"/>
      <c r="I102" s="163"/>
      <c r="J102" s="144"/>
      <c r="K102" s="175"/>
      <c r="L102" s="144"/>
      <c r="M102" s="144"/>
      <c r="N102" s="144"/>
      <c r="O102" s="144"/>
      <c r="P102" s="144"/>
      <c r="Q102" s="144"/>
      <c r="R102" s="144"/>
      <c r="S102" s="144"/>
      <c r="T102" s="144"/>
      <c r="U102" s="144"/>
      <c r="V102" s="144"/>
      <c r="W102" s="144"/>
      <c r="X102" s="144"/>
      <c r="Y102" s="144"/>
      <c r="Z102" s="144"/>
    </row>
    <row r="103" spans="1:26" ht="15.75" hidden="1" customHeight="1" x14ac:dyDescent="0.15">
      <c r="A103" s="119"/>
      <c r="B103" s="119"/>
      <c r="C103" s="144"/>
      <c r="D103" s="144"/>
      <c r="E103" s="144"/>
      <c r="F103" s="144"/>
      <c r="G103" s="144"/>
      <c r="H103" s="144"/>
      <c r="I103" s="163"/>
      <c r="J103" s="144"/>
      <c r="K103" s="175"/>
      <c r="L103" s="144"/>
      <c r="M103" s="144"/>
      <c r="N103" s="144"/>
      <c r="O103" s="144"/>
      <c r="P103" s="144"/>
      <c r="Q103" s="144"/>
      <c r="R103" s="144"/>
      <c r="S103" s="144"/>
      <c r="T103" s="144"/>
      <c r="U103" s="144"/>
      <c r="V103" s="144"/>
      <c r="W103" s="144"/>
      <c r="X103" s="144"/>
      <c r="Y103" s="144"/>
      <c r="Z103" s="144"/>
    </row>
    <row r="104" spans="1:26" ht="15.75" hidden="1" customHeight="1" x14ac:dyDescent="0.15">
      <c r="A104" s="119"/>
      <c r="B104" s="119"/>
      <c r="C104" s="144"/>
      <c r="D104" s="144"/>
      <c r="E104" s="144"/>
      <c r="F104" s="144"/>
      <c r="G104" s="144"/>
      <c r="H104" s="144"/>
      <c r="I104" s="163"/>
      <c r="J104" s="144"/>
      <c r="K104" s="175"/>
      <c r="L104" s="144"/>
      <c r="M104" s="144"/>
      <c r="N104" s="144"/>
      <c r="O104" s="144"/>
      <c r="P104" s="144"/>
      <c r="Q104" s="144"/>
      <c r="R104" s="144"/>
      <c r="S104" s="144"/>
      <c r="T104" s="144"/>
      <c r="U104" s="144"/>
      <c r="V104" s="144"/>
      <c r="W104" s="144"/>
      <c r="X104" s="144"/>
      <c r="Y104" s="144"/>
      <c r="Z104" s="144"/>
    </row>
    <row r="105" spans="1:26" ht="15.75" hidden="1" customHeight="1" x14ac:dyDescent="0.15">
      <c r="A105" s="119"/>
      <c r="B105" s="119"/>
      <c r="C105" s="144"/>
      <c r="D105" s="144"/>
      <c r="E105" s="144"/>
      <c r="F105" s="144"/>
      <c r="G105" s="144"/>
      <c r="H105" s="144"/>
      <c r="I105" s="163"/>
      <c r="J105" s="144"/>
      <c r="K105" s="175"/>
      <c r="L105" s="144"/>
      <c r="M105" s="144"/>
      <c r="N105" s="144"/>
      <c r="O105" s="144"/>
      <c r="P105" s="144"/>
      <c r="Q105" s="144"/>
      <c r="R105" s="144"/>
      <c r="S105" s="144"/>
      <c r="T105" s="144"/>
      <c r="U105" s="144"/>
      <c r="V105" s="144"/>
      <c r="W105" s="144"/>
      <c r="X105" s="144"/>
      <c r="Y105" s="144"/>
      <c r="Z105" s="144"/>
    </row>
    <row r="106" spans="1:26" ht="15.75" hidden="1" customHeight="1" x14ac:dyDescent="0.15">
      <c r="A106" s="119"/>
      <c r="B106" s="119"/>
      <c r="C106" s="144"/>
      <c r="D106" s="144"/>
      <c r="E106" s="144"/>
      <c r="F106" s="144"/>
      <c r="G106" s="144"/>
      <c r="H106" s="144"/>
      <c r="I106" s="163"/>
      <c r="J106" s="144"/>
      <c r="K106" s="175"/>
      <c r="L106" s="144"/>
      <c r="M106" s="144"/>
      <c r="N106" s="144"/>
      <c r="O106" s="144"/>
      <c r="P106" s="144"/>
      <c r="Q106" s="144"/>
      <c r="R106" s="144"/>
      <c r="S106" s="144"/>
      <c r="T106" s="144"/>
      <c r="U106" s="144"/>
      <c r="V106" s="144"/>
      <c r="W106" s="144"/>
      <c r="X106" s="144"/>
      <c r="Y106" s="144"/>
      <c r="Z106" s="144"/>
    </row>
    <row r="107" spans="1:26" ht="15.75" hidden="1" customHeight="1" x14ac:dyDescent="0.15">
      <c r="A107" s="119"/>
      <c r="B107" s="119"/>
      <c r="C107" s="144"/>
      <c r="D107" s="144"/>
      <c r="E107" s="144"/>
      <c r="F107" s="144"/>
      <c r="G107" s="144"/>
      <c r="H107" s="144"/>
      <c r="I107" s="163"/>
      <c r="J107" s="144"/>
      <c r="K107" s="175"/>
      <c r="L107" s="144"/>
      <c r="M107" s="144"/>
      <c r="N107" s="144"/>
      <c r="O107" s="144"/>
      <c r="P107" s="144"/>
      <c r="Q107" s="144"/>
      <c r="R107" s="144"/>
      <c r="S107" s="144"/>
      <c r="T107" s="144"/>
      <c r="U107" s="144"/>
      <c r="V107" s="144"/>
      <c r="W107" s="144"/>
      <c r="X107" s="144"/>
      <c r="Y107" s="144"/>
      <c r="Z107" s="144"/>
    </row>
    <row r="108" spans="1:26" ht="20.100000000000001" customHeight="1" x14ac:dyDescent="0.15">
      <c r="A108" s="119"/>
      <c r="B108" s="119"/>
      <c r="C108" s="144"/>
      <c r="D108" s="144"/>
      <c r="E108" s="144"/>
      <c r="F108" s="144"/>
      <c r="G108" s="144"/>
      <c r="H108" s="144"/>
      <c r="I108" s="163"/>
      <c r="J108" s="144"/>
      <c r="K108" s="175"/>
      <c r="L108" s="144"/>
      <c r="M108" s="144"/>
      <c r="N108" s="144"/>
      <c r="O108" s="144"/>
      <c r="P108" s="144"/>
      <c r="Q108" s="144"/>
      <c r="R108" s="144"/>
      <c r="S108" s="144"/>
      <c r="T108" s="144"/>
      <c r="U108" s="144"/>
      <c r="V108" s="144"/>
      <c r="W108" s="144"/>
      <c r="X108" s="144"/>
      <c r="Y108" s="144"/>
      <c r="Z108" s="144"/>
    </row>
    <row r="109" spans="1:26" ht="20.100000000000001" customHeight="1" x14ac:dyDescent="0.15">
      <c r="A109" s="119"/>
      <c r="B109" s="119"/>
      <c r="C109" s="131" t="s">
        <v>38</v>
      </c>
      <c r="D109" s="132"/>
      <c r="E109" s="132"/>
      <c r="F109" s="132"/>
      <c r="G109" s="132"/>
      <c r="H109" s="133"/>
      <c r="Q109" s="176"/>
    </row>
    <row r="110" spans="1:26" ht="15" customHeight="1" x14ac:dyDescent="0.15">
      <c r="A110" s="119"/>
      <c r="B110" s="119"/>
      <c r="C110" s="177"/>
      <c r="D110" s="178"/>
      <c r="E110" s="178"/>
      <c r="F110" s="178"/>
      <c r="G110" s="178"/>
      <c r="H110" s="178"/>
      <c r="I110" s="179"/>
      <c r="J110" s="136"/>
      <c r="K110" s="179"/>
      <c r="L110" s="136"/>
      <c r="M110" s="136"/>
      <c r="N110" s="136"/>
      <c r="O110" s="136"/>
      <c r="P110" s="136"/>
      <c r="Q110" s="180"/>
      <c r="R110" s="136"/>
      <c r="S110" s="136"/>
      <c r="T110" s="136"/>
      <c r="U110" s="136"/>
      <c r="V110" s="136"/>
      <c r="W110" s="136"/>
      <c r="X110" s="136"/>
      <c r="Y110" s="136"/>
      <c r="Z110" s="137"/>
    </row>
    <row r="111" spans="1:26" ht="30" customHeight="1" x14ac:dyDescent="0.15">
      <c r="A111" s="119"/>
      <c r="B111" s="119"/>
      <c r="C111" s="177"/>
      <c r="D111" s="181" t="s">
        <v>255</v>
      </c>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43"/>
    </row>
    <row r="112" spans="1:26" ht="20.100000000000001" customHeight="1" x14ac:dyDescent="0.15">
      <c r="A112" s="119"/>
      <c r="B112" s="119"/>
      <c r="C112" s="138"/>
      <c r="D112" s="139">
        <v>1</v>
      </c>
      <c r="E112" s="114" t="s">
        <v>39</v>
      </c>
      <c r="I112" s="76"/>
      <c r="J112" s="76"/>
      <c r="K112" s="76"/>
      <c r="L112" s="76"/>
      <c r="M112" s="76"/>
      <c r="N112" s="76"/>
      <c r="O112" s="76"/>
      <c r="P112" s="76"/>
      <c r="Q112" s="83"/>
      <c r="R112" s="76"/>
      <c r="S112" s="76"/>
      <c r="T112" s="76"/>
      <c r="U112" s="76"/>
      <c r="V112" s="76"/>
      <c r="W112" s="76"/>
      <c r="X112" s="76"/>
      <c r="Y112" s="76"/>
      <c r="Z112" s="143"/>
    </row>
    <row r="113" spans="1:26" ht="20.100000000000001" customHeight="1" x14ac:dyDescent="0.15">
      <c r="A113" s="119"/>
      <c r="B113" s="119"/>
      <c r="C113" s="138"/>
      <c r="D113" s="139"/>
      <c r="E113" s="144"/>
      <c r="F113" s="144"/>
      <c r="G113" s="144"/>
      <c r="H113" s="144"/>
      <c r="I113" s="150"/>
      <c r="J113" s="146" t="s">
        <v>40</v>
      </c>
      <c r="K113" s="169"/>
      <c r="L113" s="145"/>
      <c r="M113" s="145"/>
      <c r="N113" s="145"/>
      <c r="O113" s="145"/>
      <c r="P113" s="145"/>
      <c r="Q113" s="182"/>
      <c r="R113" s="145"/>
      <c r="S113" s="145"/>
      <c r="T113" s="145"/>
      <c r="U113" s="145"/>
      <c r="V113" s="145"/>
      <c r="W113" s="145"/>
      <c r="X113" s="145"/>
      <c r="Y113" s="145"/>
      <c r="Z113" s="143"/>
    </row>
    <row r="114" spans="1:26" ht="20.100000000000001" customHeight="1" x14ac:dyDescent="0.15">
      <c r="A114" s="119">
        <f>IFERROR(IF(AND(TRIM($I114)&lt;&gt;"", NOT(OR(IFERROR(SEARCH(" ",$I114),0)&gt;0, IFERROR(SEARCH("　",$I114),0)&gt;0))),1001,0),3)</f>
        <v>0</v>
      </c>
      <c r="B114" s="119"/>
      <c r="C114" s="138"/>
      <c r="D114" s="139">
        <f>D112+1</f>
        <v>2</v>
      </c>
      <c r="E114" s="114" t="s">
        <v>41</v>
      </c>
      <c r="I114" s="76"/>
      <c r="J114" s="76"/>
      <c r="K114" s="76"/>
      <c r="L114" s="76"/>
      <c r="M114" s="76"/>
      <c r="N114" s="76"/>
      <c r="O114" s="76"/>
      <c r="P114" s="76"/>
      <c r="Q114" s="76"/>
      <c r="R114" s="76"/>
      <c r="S114" s="76"/>
      <c r="T114" s="76"/>
      <c r="U114" s="76"/>
      <c r="V114" s="76"/>
      <c r="W114" s="76"/>
      <c r="X114" s="76"/>
      <c r="Y114" s="76"/>
      <c r="Z114" s="143"/>
    </row>
    <row r="115" spans="1:26" ht="20.100000000000001" customHeight="1" x14ac:dyDescent="0.15">
      <c r="A115" s="119"/>
      <c r="B115" s="119"/>
      <c r="C115" s="138"/>
      <c r="D115" s="139"/>
      <c r="E115" s="144"/>
      <c r="F115" s="144"/>
      <c r="G115" s="144"/>
      <c r="H115" s="144"/>
      <c r="I115" s="150"/>
      <c r="J115" s="146" t="s">
        <v>20</v>
      </c>
      <c r="K115" s="146"/>
      <c r="L115" s="146"/>
      <c r="M115" s="146"/>
      <c r="N115" s="146"/>
      <c r="O115" s="146"/>
      <c r="P115" s="146"/>
      <c r="Q115" s="146"/>
      <c r="R115" s="146"/>
      <c r="S115" s="146"/>
      <c r="T115" s="146"/>
      <c r="U115" s="146"/>
      <c r="V115" s="146"/>
      <c r="W115" s="146"/>
      <c r="X115" s="146"/>
      <c r="Y115" s="146"/>
      <c r="Z115" s="143"/>
    </row>
    <row r="116" spans="1:26" ht="20.100000000000001" customHeight="1" x14ac:dyDescent="0.15">
      <c r="A116" s="119">
        <f>IFERROR(IF(AND(TRIM($I116)&lt;&gt;"", NOT(OR(IFERROR(SEARCH(" ",$I116),0)&gt;0, IFERROR(SEARCH("　",$I116),0)&gt;0))),1001,0),3)</f>
        <v>0</v>
      </c>
      <c r="B116" s="119"/>
      <c r="C116" s="138"/>
      <c r="D116" s="139">
        <f>D114+1</f>
        <v>3</v>
      </c>
      <c r="E116" s="114" t="s">
        <v>42</v>
      </c>
      <c r="I116" s="76"/>
      <c r="J116" s="76"/>
      <c r="K116" s="76"/>
      <c r="L116" s="76"/>
      <c r="M116" s="76"/>
      <c r="N116" s="76"/>
      <c r="O116" s="76"/>
      <c r="P116" s="76"/>
      <c r="Q116" s="76"/>
      <c r="R116" s="76"/>
      <c r="S116" s="76"/>
      <c r="T116" s="76"/>
      <c r="U116" s="76"/>
      <c r="V116" s="76"/>
      <c r="W116" s="76"/>
      <c r="X116" s="76"/>
      <c r="Y116" s="76"/>
      <c r="Z116" s="143"/>
    </row>
    <row r="117" spans="1:26" ht="20.100000000000001" customHeight="1" x14ac:dyDescent="0.15">
      <c r="A117" s="119"/>
      <c r="B117" s="119"/>
      <c r="C117" s="138"/>
      <c r="D117" s="144"/>
      <c r="E117" s="144"/>
      <c r="F117" s="144"/>
      <c r="G117" s="144"/>
      <c r="H117" s="144"/>
      <c r="I117" s="150"/>
      <c r="J117" s="146" t="s">
        <v>22</v>
      </c>
      <c r="K117" s="146"/>
      <c r="L117" s="146"/>
      <c r="M117" s="146"/>
      <c r="N117" s="146"/>
      <c r="O117" s="146"/>
      <c r="P117" s="146"/>
      <c r="Q117" s="146"/>
      <c r="R117" s="146"/>
      <c r="S117" s="146"/>
      <c r="T117" s="146"/>
      <c r="U117" s="146"/>
      <c r="V117" s="146"/>
      <c r="W117" s="146"/>
      <c r="X117" s="146"/>
      <c r="Y117" s="146"/>
      <c r="Z117" s="143"/>
    </row>
    <row r="118" spans="1:26" ht="20.100000000000001" customHeight="1" x14ac:dyDescent="0.15">
      <c r="A118" s="119"/>
      <c r="B118" s="119"/>
      <c r="C118" s="138"/>
      <c r="D118" s="139">
        <f>D116+1</f>
        <v>4</v>
      </c>
      <c r="E118" s="114" t="s">
        <v>12</v>
      </c>
      <c r="I118" s="79"/>
      <c r="J118" s="80"/>
      <c r="K118" s="80"/>
      <c r="L118" s="80"/>
      <c r="M118" s="80"/>
      <c r="N118" s="144"/>
      <c r="O118" s="144"/>
      <c r="P118" s="144"/>
      <c r="Q118" s="144"/>
      <c r="R118" s="144"/>
      <c r="S118" s="144"/>
      <c r="T118" s="144"/>
      <c r="U118" s="144"/>
      <c r="V118" s="144"/>
      <c r="W118" s="144"/>
      <c r="X118" s="144"/>
      <c r="Y118" s="144"/>
      <c r="Z118" s="143"/>
    </row>
    <row r="119" spans="1:26" ht="20.100000000000001" customHeight="1" x14ac:dyDescent="0.15">
      <c r="A119" s="119"/>
      <c r="B119" s="119"/>
      <c r="C119" s="138"/>
      <c r="D119" s="139"/>
      <c r="E119" s="144"/>
      <c r="F119" s="144"/>
      <c r="G119" s="144"/>
      <c r="H119" s="144"/>
      <c r="I119" s="141"/>
      <c r="J119" s="146" t="s">
        <v>60</v>
      </c>
      <c r="K119" s="145"/>
      <c r="L119" s="145"/>
      <c r="M119" s="145"/>
      <c r="N119" s="145"/>
      <c r="O119" s="145"/>
      <c r="P119" s="145"/>
      <c r="Q119" s="145"/>
      <c r="R119" s="145"/>
      <c r="S119" s="145"/>
      <c r="T119" s="145"/>
      <c r="U119" s="145"/>
      <c r="V119" s="145"/>
      <c r="W119" s="145"/>
      <c r="X119" s="145"/>
      <c r="Y119" s="145"/>
      <c r="Z119" s="143"/>
    </row>
    <row r="120" spans="1:26" ht="20.100000000000001" customHeight="1" x14ac:dyDescent="0.15">
      <c r="A120" s="119">
        <f>IFERROR(IF(AND(TRIM($I120)&lt;&gt;"", AND(OR(ISERROR(FIND("@"&amp;LEFT($I120,3)&amp;"@", 都道府県3))=FALSE, ISERROR(FIND("@"&amp;LEFT($I120,4)&amp;"@",都道府県4))=FALSE))=FALSE),1001,0),3)</f>
        <v>0</v>
      </c>
      <c r="B120" s="119"/>
      <c r="C120" s="138"/>
      <c r="D120" s="139">
        <f>D118+1</f>
        <v>5</v>
      </c>
      <c r="E120" s="114" t="s">
        <v>13</v>
      </c>
      <c r="I120" s="81"/>
      <c r="J120" s="81"/>
      <c r="K120" s="81"/>
      <c r="L120" s="81"/>
      <c r="M120" s="81"/>
      <c r="N120" s="81"/>
      <c r="O120" s="81"/>
      <c r="P120" s="81"/>
      <c r="Q120" s="82"/>
      <c r="R120" s="81"/>
      <c r="S120" s="81"/>
      <c r="T120" s="81"/>
      <c r="U120" s="81"/>
      <c r="V120" s="81"/>
      <c r="W120" s="81"/>
      <c r="X120" s="81"/>
      <c r="Y120" s="81"/>
      <c r="Z120" s="143"/>
    </row>
    <row r="121" spans="1:26" ht="20.100000000000001" customHeight="1" x14ac:dyDescent="0.15">
      <c r="A121" s="119"/>
      <c r="B121" s="119"/>
      <c r="C121" s="138"/>
      <c r="D121" s="139"/>
      <c r="E121" s="144"/>
      <c r="F121" s="144"/>
      <c r="G121" s="144"/>
      <c r="H121" s="144"/>
      <c r="I121" s="141"/>
      <c r="J121" s="146" t="s">
        <v>43</v>
      </c>
      <c r="K121" s="145"/>
      <c r="L121" s="145"/>
      <c r="M121" s="145"/>
      <c r="N121" s="145"/>
      <c r="O121" s="145"/>
      <c r="P121" s="145"/>
      <c r="Q121" s="145"/>
      <c r="R121" s="145"/>
      <c r="S121" s="145"/>
      <c r="T121" s="145"/>
      <c r="U121" s="145"/>
      <c r="V121" s="145"/>
      <c r="W121" s="145"/>
      <c r="X121" s="145"/>
      <c r="Y121" s="145"/>
      <c r="Z121" s="143"/>
    </row>
    <row r="122" spans="1:26" ht="20.100000000000001" customHeight="1" x14ac:dyDescent="0.15">
      <c r="A122" s="119">
        <f>IFERROR(IF(AND(TRIM($I122)&lt;&gt;"", NOT(AND(ISNUMBER(VALUE(SUBSTITUTE($I122,"-",""))), IFERROR(SEARCH("-",$I122),0)&gt;0))),1001,0),3)</f>
        <v>0</v>
      </c>
      <c r="B122" s="119"/>
      <c r="C122" s="138"/>
      <c r="D122" s="139">
        <f>D120+1</f>
        <v>6</v>
      </c>
      <c r="E122" s="114" t="s">
        <v>23</v>
      </c>
      <c r="I122" s="76"/>
      <c r="J122" s="76"/>
      <c r="K122" s="76"/>
      <c r="L122" s="76"/>
      <c r="M122" s="76"/>
      <c r="O122" s="151" t="s">
        <v>24</v>
      </c>
      <c r="P122" s="1"/>
      <c r="Q122" s="114" t="s">
        <v>25</v>
      </c>
      <c r="Y122" s="145"/>
      <c r="Z122" s="143"/>
    </row>
    <row r="123" spans="1:26" ht="20.100000000000001" customHeight="1" x14ac:dyDescent="0.15">
      <c r="A123" s="119"/>
      <c r="B123" s="119"/>
      <c r="C123" s="147"/>
      <c r="D123" s="144"/>
      <c r="E123" s="144"/>
      <c r="F123" s="144"/>
      <c r="G123" s="144"/>
      <c r="H123" s="144"/>
      <c r="I123" s="141"/>
      <c r="J123" s="146" t="s">
        <v>44</v>
      </c>
      <c r="K123" s="145"/>
      <c r="L123" s="145"/>
      <c r="M123" s="145"/>
      <c r="N123" s="145"/>
      <c r="O123" s="145"/>
      <c r="P123" s="145"/>
      <c r="Q123" s="145"/>
      <c r="R123" s="145"/>
      <c r="S123" s="145"/>
      <c r="T123" s="145"/>
      <c r="U123" s="145"/>
      <c r="V123" s="145"/>
      <c r="W123" s="145"/>
      <c r="X123" s="145"/>
      <c r="Y123" s="145"/>
      <c r="Z123" s="143"/>
    </row>
    <row r="124" spans="1:26" ht="20.100000000000001" customHeight="1" x14ac:dyDescent="0.15">
      <c r="A124" s="119">
        <f>IFERROR(IF(AND(TRIM($I124)&lt;&gt;"", NOT(AND(ISNUMBER(VALUE(SUBSTITUTE($I124,"-",""))), IFERROR(SEARCH("-",$I124),0)&gt;0))),1001,0),3)</f>
        <v>0</v>
      </c>
      <c r="B124" s="119"/>
      <c r="C124" s="138"/>
      <c r="D124" s="139">
        <f>D122+1</f>
        <v>7</v>
      </c>
      <c r="E124" s="114" t="s">
        <v>27</v>
      </c>
      <c r="I124" s="76"/>
      <c r="J124" s="76"/>
      <c r="K124" s="76"/>
      <c r="L124" s="76"/>
      <c r="M124" s="76"/>
      <c r="N124" s="145"/>
      <c r="O124" s="145"/>
      <c r="P124" s="145"/>
      <c r="Q124" s="145"/>
      <c r="R124" s="145"/>
      <c r="S124" s="145"/>
      <c r="T124" s="145"/>
      <c r="U124" s="145"/>
      <c r="V124" s="145"/>
      <c r="W124" s="145"/>
      <c r="X124" s="145"/>
      <c r="Y124" s="145"/>
      <c r="Z124" s="143"/>
    </row>
    <row r="125" spans="1:26" ht="20.100000000000001" customHeight="1" x14ac:dyDescent="0.15">
      <c r="A125" s="119"/>
      <c r="B125" s="119"/>
      <c r="C125" s="147"/>
      <c r="D125" s="144"/>
      <c r="E125" s="144"/>
      <c r="F125" s="144"/>
      <c r="G125" s="144"/>
      <c r="H125" s="144"/>
      <c r="I125" s="141"/>
      <c r="J125" s="146" t="s">
        <v>44</v>
      </c>
      <c r="K125" s="145"/>
      <c r="L125" s="145"/>
      <c r="M125" s="145"/>
      <c r="N125" s="145"/>
      <c r="O125" s="145"/>
      <c r="P125" s="145"/>
      <c r="Q125" s="145"/>
      <c r="R125" s="145"/>
      <c r="S125" s="145"/>
      <c r="T125" s="145"/>
      <c r="U125" s="145"/>
      <c r="V125" s="145"/>
      <c r="W125" s="145"/>
      <c r="X125" s="145"/>
      <c r="Y125" s="145"/>
      <c r="Z125" s="143"/>
    </row>
    <row r="126" spans="1:26" ht="20.100000000000001" customHeight="1" x14ac:dyDescent="0.15">
      <c r="A126" s="119">
        <f>IFERROR(IF(AND(TRIM($I126)&lt;&gt;"", NOT(IFERROR(SEARCH("@",$I126),0)&gt;0)),1001,0),3)</f>
        <v>0</v>
      </c>
      <c r="B126" s="119"/>
      <c r="C126" s="138"/>
      <c r="D126" s="139">
        <f>D124+1</f>
        <v>8</v>
      </c>
      <c r="E126" s="114" t="s">
        <v>28</v>
      </c>
      <c r="I126" s="76"/>
      <c r="J126" s="76"/>
      <c r="K126" s="76"/>
      <c r="L126" s="76"/>
      <c r="M126" s="76"/>
      <c r="N126" s="76"/>
      <c r="O126" s="76"/>
      <c r="P126" s="76"/>
      <c r="Q126" s="78"/>
      <c r="R126" s="76"/>
      <c r="S126" s="76"/>
      <c r="T126" s="76"/>
      <c r="U126" s="76"/>
      <c r="V126" s="76"/>
      <c r="W126" s="76"/>
      <c r="X126" s="76"/>
      <c r="Y126" s="76"/>
      <c r="Z126" s="143"/>
    </row>
    <row r="127" spans="1:26" ht="20.100000000000001" customHeight="1" x14ac:dyDescent="0.15">
      <c r="A127" s="119"/>
      <c r="B127" s="119"/>
      <c r="C127" s="147"/>
      <c r="D127" s="144"/>
      <c r="E127" s="144"/>
      <c r="F127" s="144"/>
      <c r="G127" s="144"/>
      <c r="H127" s="144"/>
      <c r="I127" s="141"/>
      <c r="J127" s="152" t="s">
        <v>58</v>
      </c>
      <c r="K127" s="169"/>
      <c r="L127" s="145"/>
      <c r="M127" s="145"/>
      <c r="N127" s="145"/>
      <c r="O127" s="145"/>
      <c r="P127" s="145"/>
      <c r="Q127" s="170"/>
      <c r="R127" s="145"/>
      <c r="S127" s="145"/>
      <c r="T127" s="145"/>
      <c r="U127" s="145"/>
      <c r="V127" s="145"/>
      <c r="W127" s="145"/>
      <c r="X127" s="145"/>
      <c r="Y127" s="145"/>
      <c r="Z127" s="143"/>
    </row>
    <row r="128" spans="1:26" ht="20.100000000000001" customHeight="1" x14ac:dyDescent="0.15">
      <c r="A128" s="119"/>
      <c r="B128" s="119"/>
      <c r="C128" s="158"/>
      <c r="D128" s="159"/>
      <c r="E128" s="159"/>
      <c r="F128" s="159"/>
      <c r="G128" s="159"/>
      <c r="H128" s="159"/>
      <c r="I128" s="161"/>
      <c r="J128" s="160"/>
      <c r="K128" s="161"/>
      <c r="L128" s="160"/>
      <c r="M128" s="160"/>
      <c r="N128" s="160"/>
      <c r="O128" s="160"/>
      <c r="P128" s="160"/>
      <c r="Q128" s="183"/>
      <c r="R128" s="160"/>
      <c r="S128" s="160"/>
      <c r="T128" s="160"/>
      <c r="U128" s="160"/>
      <c r="V128" s="160"/>
      <c r="W128" s="160"/>
      <c r="X128" s="160"/>
      <c r="Y128" s="160"/>
      <c r="Z128" s="162"/>
    </row>
    <row r="129" spans="1:26" ht="20.100000000000001" customHeight="1" x14ac:dyDescent="0.15">
      <c r="A129" s="119"/>
      <c r="B129" s="119"/>
      <c r="C129" s="144"/>
      <c r="D129" s="144"/>
      <c r="E129" s="144"/>
      <c r="F129" s="144"/>
      <c r="G129" s="144"/>
      <c r="H129" s="144"/>
      <c r="I129" s="164"/>
      <c r="J129" s="164"/>
      <c r="K129" s="164"/>
      <c r="L129" s="164"/>
      <c r="M129" s="164"/>
      <c r="N129" s="164"/>
      <c r="O129" s="164"/>
      <c r="P129" s="164"/>
      <c r="Q129" s="184"/>
      <c r="R129" s="164"/>
      <c r="S129" s="164"/>
      <c r="T129" s="164"/>
      <c r="U129" s="164"/>
      <c r="V129" s="164"/>
      <c r="W129" s="164"/>
      <c r="X129" s="164"/>
      <c r="Y129" s="164"/>
      <c r="Z129" s="144"/>
    </row>
    <row r="130" spans="1:26" ht="15.75" hidden="1" customHeight="1" x14ac:dyDescent="0.15">
      <c r="A130" s="119"/>
      <c r="B130" s="119"/>
      <c r="C130" s="144"/>
      <c r="D130" s="144"/>
      <c r="E130" s="144"/>
      <c r="F130" s="144"/>
      <c r="G130" s="144"/>
      <c r="H130" s="144"/>
      <c r="I130" s="164"/>
      <c r="J130" s="164"/>
      <c r="K130" s="164"/>
      <c r="L130" s="164"/>
      <c r="M130" s="164"/>
      <c r="N130" s="164"/>
      <c r="O130" s="164"/>
      <c r="P130" s="164"/>
      <c r="Q130" s="184"/>
      <c r="R130" s="164"/>
      <c r="S130" s="164"/>
      <c r="T130" s="164"/>
      <c r="U130" s="164"/>
      <c r="V130" s="164"/>
      <c r="W130" s="164"/>
      <c r="X130" s="164"/>
      <c r="Y130" s="164"/>
      <c r="Z130" s="144"/>
    </row>
    <row r="131" spans="1:26" ht="15.75" hidden="1" customHeight="1" x14ac:dyDescent="0.15">
      <c r="A131" s="119"/>
      <c r="B131" s="119"/>
      <c r="C131" s="144"/>
      <c r="D131" s="144"/>
      <c r="E131" s="144"/>
      <c r="F131" s="144"/>
      <c r="G131" s="144"/>
      <c r="H131" s="144"/>
      <c r="I131" s="164"/>
      <c r="J131" s="164"/>
      <c r="K131" s="164"/>
      <c r="L131" s="164"/>
      <c r="M131" s="164"/>
      <c r="N131" s="164"/>
      <c r="O131" s="164"/>
      <c r="P131" s="164"/>
      <c r="Q131" s="184"/>
      <c r="R131" s="164"/>
      <c r="S131" s="164"/>
      <c r="T131" s="164"/>
      <c r="U131" s="164"/>
      <c r="V131" s="164"/>
      <c r="W131" s="164"/>
      <c r="X131" s="164"/>
      <c r="Y131" s="164"/>
      <c r="Z131" s="144"/>
    </row>
    <row r="132" spans="1:26" ht="15.75" hidden="1" customHeight="1" x14ac:dyDescent="0.15">
      <c r="A132" s="119"/>
      <c r="B132" s="119"/>
      <c r="C132" s="144"/>
      <c r="D132" s="144"/>
      <c r="E132" s="144"/>
      <c r="F132" s="144"/>
      <c r="G132" s="144"/>
      <c r="H132" s="144"/>
      <c r="I132" s="164"/>
      <c r="J132" s="164"/>
      <c r="K132" s="164"/>
      <c r="L132" s="164"/>
      <c r="M132" s="164"/>
      <c r="N132" s="164"/>
      <c r="O132" s="164"/>
      <c r="P132" s="164"/>
      <c r="Q132" s="184"/>
      <c r="R132" s="164"/>
      <c r="S132" s="164"/>
      <c r="T132" s="164"/>
      <c r="U132" s="164"/>
      <c r="V132" s="164"/>
      <c r="W132" s="164"/>
      <c r="X132" s="164"/>
      <c r="Y132" s="164"/>
      <c r="Z132" s="144"/>
    </row>
    <row r="133" spans="1:26" ht="15.75" hidden="1" customHeight="1" x14ac:dyDescent="0.15">
      <c r="A133" s="119"/>
      <c r="B133" s="119"/>
      <c r="C133" s="144"/>
      <c r="D133" s="144"/>
      <c r="E133" s="144"/>
      <c r="F133" s="144"/>
      <c r="G133" s="144"/>
      <c r="H133" s="144"/>
      <c r="I133" s="164"/>
      <c r="J133" s="164"/>
      <c r="K133" s="164"/>
      <c r="L133" s="164"/>
      <c r="M133" s="164"/>
      <c r="N133" s="164"/>
      <c r="O133" s="164"/>
      <c r="P133" s="164"/>
      <c r="Q133" s="184"/>
      <c r="R133" s="164"/>
      <c r="S133" s="164"/>
      <c r="T133" s="164"/>
      <c r="U133" s="164"/>
      <c r="V133" s="164"/>
      <c r="W133" s="164"/>
      <c r="X133" s="164"/>
      <c r="Y133" s="164"/>
      <c r="Z133" s="144"/>
    </row>
    <row r="134" spans="1:26" ht="15.75" hidden="1" customHeight="1" x14ac:dyDescent="0.15">
      <c r="A134" s="119"/>
      <c r="B134" s="119"/>
      <c r="C134" s="144"/>
      <c r="D134" s="144"/>
      <c r="E134" s="144"/>
      <c r="F134" s="144"/>
      <c r="G134" s="144"/>
      <c r="H134" s="144"/>
      <c r="I134" s="164"/>
      <c r="J134" s="164"/>
      <c r="K134" s="164"/>
      <c r="L134" s="164"/>
      <c r="M134" s="164"/>
      <c r="N134" s="164"/>
      <c r="O134" s="164"/>
      <c r="P134" s="164"/>
      <c r="Q134" s="184"/>
      <c r="R134" s="164"/>
      <c r="S134" s="164"/>
      <c r="T134" s="164"/>
      <c r="U134" s="164"/>
      <c r="V134" s="164"/>
      <c r="W134" s="164"/>
      <c r="X134" s="164"/>
      <c r="Y134" s="164"/>
      <c r="Z134" s="144"/>
    </row>
    <row r="135" spans="1:26" ht="15.75" hidden="1" customHeight="1" x14ac:dyDescent="0.15">
      <c r="A135" s="119"/>
      <c r="B135" s="119"/>
      <c r="C135" s="144"/>
      <c r="D135" s="144"/>
      <c r="E135" s="144"/>
      <c r="F135" s="144"/>
      <c r="G135" s="144"/>
      <c r="H135" s="144"/>
      <c r="I135" s="164"/>
      <c r="J135" s="164"/>
      <c r="K135" s="164"/>
      <c r="L135" s="164"/>
      <c r="M135" s="164"/>
      <c r="N135" s="164"/>
      <c r="O135" s="164"/>
      <c r="P135" s="164"/>
      <c r="Q135" s="184"/>
      <c r="R135" s="164"/>
      <c r="S135" s="164"/>
      <c r="T135" s="164"/>
      <c r="U135" s="164"/>
      <c r="V135" s="164"/>
      <c r="W135" s="164"/>
      <c r="X135" s="164"/>
      <c r="Y135" s="164"/>
      <c r="Z135" s="144"/>
    </row>
    <row r="136" spans="1:26" ht="15.75" hidden="1" customHeight="1" x14ac:dyDescent="0.15">
      <c r="A136" s="119"/>
      <c r="B136" s="119"/>
      <c r="C136" s="144"/>
      <c r="D136" s="144"/>
      <c r="E136" s="144"/>
      <c r="F136" s="144"/>
      <c r="G136" s="144"/>
      <c r="H136" s="144"/>
      <c r="I136" s="164"/>
      <c r="J136" s="164"/>
      <c r="K136" s="164"/>
      <c r="L136" s="164"/>
      <c r="M136" s="164"/>
      <c r="N136" s="164"/>
      <c r="O136" s="164"/>
      <c r="P136" s="164"/>
      <c r="Q136" s="184"/>
      <c r="R136" s="164"/>
      <c r="S136" s="164"/>
      <c r="T136" s="164"/>
      <c r="U136" s="164"/>
      <c r="V136" s="164"/>
      <c r="W136" s="164"/>
      <c r="X136" s="164"/>
      <c r="Y136" s="164"/>
      <c r="Z136" s="144"/>
    </row>
    <row r="137" spans="1:26" ht="15.75" hidden="1" customHeight="1" x14ac:dyDescent="0.15">
      <c r="A137" s="119"/>
      <c r="B137" s="119"/>
      <c r="C137" s="144"/>
      <c r="D137" s="144"/>
      <c r="E137" s="144"/>
      <c r="F137" s="144"/>
      <c r="G137" s="144"/>
      <c r="H137" s="144"/>
      <c r="I137" s="164"/>
      <c r="J137" s="164"/>
      <c r="K137" s="164"/>
      <c r="L137" s="164"/>
      <c r="M137" s="164"/>
      <c r="N137" s="164"/>
      <c r="O137" s="164"/>
      <c r="P137" s="164"/>
      <c r="Q137" s="184"/>
      <c r="R137" s="164"/>
      <c r="S137" s="164"/>
      <c r="T137" s="164"/>
      <c r="U137" s="164"/>
      <c r="V137" s="164"/>
      <c r="W137" s="164"/>
      <c r="X137" s="164"/>
      <c r="Y137" s="164"/>
      <c r="Z137" s="144"/>
    </row>
    <row r="138" spans="1:26" ht="15.75" hidden="1" customHeight="1" x14ac:dyDescent="0.15">
      <c r="A138" s="119"/>
      <c r="B138" s="119"/>
      <c r="C138" s="144"/>
      <c r="D138" s="144"/>
      <c r="E138" s="144"/>
      <c r="F138" s="144"/>
      <c r="G138" s="144"/>
      <c r="H138" s="144"/>
      <c r="I138" s="164"/>
      <c r="J138" s="164"/>
      <c r="K138" s="164"/>
      <c r="L138" s="164"/>
      <c r="M138" s="164"/>
      <c r="N138" s="164"/>
      <c r="O138" s="164"/>
      <c r="P138" s="164"/>
      <c r="Q138" s="184"/>
      <c r="R138" s="164"/>
      <c r="S138" s="164"/>
      <c r="T138" s="164"/>
      <c r="U138" s="164"/>
      <c r="V138" s="164"/>
      <c r="W138" s="164"/>
      <c r="X138" s="164"/>
      <c r="Y138" s="164"/>
      <c r="Z138" s="144"/>
    </row>
    <row r="139" spans="1:26" ht="15.75" hidden="1" customHeight="1" x14ac:dyDescent="0.15">
      <c r="A139" s="119"/>
      <c r="B139" s="119"/>
      <c r="C139" s="144"/>
      <c r="D139" s="144"/>
      <c r="E139" s="144"/>
      <c r="F139" s="144"/>
      <c r="G139" s="144"/>
      <c r="H139" s="144"/>
      <c r="I139" s="164"/>
      <c r="J139" s="164"/>
      <c r="K139" s="164"/>
      <c r="L139" s="164"/>
      <c r="M139" s="164"/>
      <c r="N139" s="164"/>
      <c r="O139" s="164"/>
      <c r="P139" s="164"/>
      <c r="Q139" s="184"/>
      <c r="R139" s="164"/>
      <c r="S139" s="164"/>
      <c r="T139" s="164"/>
      <c r="U139" s="164"/>
      <c r="V139" s="164"/>
      <c r="W139" s="164"/>
      <c r="X139" s="164"/>
      <c r="Y139" s="164"/>
      <c r="Z139" s="144"/>
    </row>
    <row r="140" spans="1:26" ht="15.75" hidden="1" customHeight="1" x14ac:dyDescent="0.15">
      <c r="A140" s="119"/>
      <c r="B140" s="119"/>
      <c r="C140" s="144"/>
      <c r="D140" s="144"/>
      <c r="E140" s="144"/>
      <c r="F140" s="144"/>
      <c r="G140" s="144"/>
      <c r="H140" s="144"/>
      <c r="I140" s="164"/>
      <c r="J140" s="164"/>
      <c r="K140" s="164"/>
      <c r="L140" s="164"/>
      <c r="M140" s="164"/>
      <c r="N140" s="164"/>
      <c r="O140" s="164"/>
      <c r="P140" s="164"/>
      <c r="Q140" s="184"/>
      <c r="R140" s="164"/>
      <c r="S140" s="164"/>
      <c r="T140" s="164"/>
      <c r="U140" s="164"/>
      <c r="V140" s="164"/>
      <c r="W140" s="164"/>
      <c r="X140" s="164"/>
      <c r="Y140" s="164"/>
      <c r="Z140" s="144"/>
    </row>
    <row r="141" spans="1:26" ht="15.75" hidden="1" customHeight="1" x14ac:dyDescent="0.15">
      <c r="A141" s="119"/>
      <c r="B141" s="119"/>
      <c r="C141" s="144"/>
      <c r="D141" s="144"/>
      <c r="E141" s="144"/>
      <c r="F141" s="144"/>
      <c r="G141" s="144"/>
      <c r="H141" s="144"/>
      <c r="I141" s="164"/>
      <c r="J141" s="164"/>
      <c r="K141" s="164"/>
      <c r="L141" s="164"/>
      <c r="M141" s="164"/>
      <c r="N141" s="164"/>
      <c r="O141" s="164"/>
      <c r="P141" s="164"/>
      <c r="Q141" s="184"/>
      <c r="R141" s="164"/>
      <c r="S141" s="164"/>
      <c r="T141" s="164"/>
      <c r="U141" s="164"/>
      <c r="V141" s="164"/>
      <c r="W141" s="164"/>
      <c r="X141" s="164"/>
      <c r="Y141" s="164"/>
      <c r="Z141" s="144"/>
    </row>
    <row r="142" spans="1:26" ht="15.75" hidden="1" customHeight="1" x14ac:dyDescent="0.15">
      <c r="A142" s="119"/>
      <c r="B142" s="119"/>
      <c r="C142" s="144"/>
      <c r="D142" s="144"/>
      <c r="E142" s="144"/>
      <c r="F142" s="144"/>
      <c r="G142" s="144"/>
      <c r="H142" s="144"/>
      <c r="I142" s="164"/>
      <c r="J142" s="164"/>
      <c r="K142" s="164"/>
      <c r="L142" s="164"/>
      <c r="M142" s="164"/>
      <c r="N142" s="164"/>
      <c r="O142" s="164"/>
      <c r="P142" s="164"/>
      <c r="Q142" s="184"/>
      <c r="R142" s="164"/>
      <c r="S142" s="164"/>
      <c r="T142" s="164"/>
      <c r="U142" s="164"/>
      <c r="V142" s="164"/>
      <c r="W142" s="164"/>
      <c r="X142" s="164"/>
      <c r="Y142" s="164"/>
      <c r="Z142" s="144"/>
    </row>
    <row r="143" spans="1:26" ht="15.75" hidden="1" customHeight="1" x14ac:dyDescent="0.15">
      <c r="A143" s="119"/>
      <c r="B143" s="119"/>
      <c r="C143" s="144"/>
      <c r="D143" s="144"/>
      <c r="E143" s="144"/>
      <c r="F143" s="144"/>
      <c r="G143" s="144"/>
      <c r="H143" s="144"/>
      <c r="I143" s="164"/>
      <c r="J143" s="164"/>
      <c r="K143" s="164"/>
      <c r="L143" s="164"/>
      <c r="M143" s="164"/>
      <c r="N143" s="164"/>
      <c r="O143" s="164"/>
      <c r="P143" s="164"/>
      <c r="Q143" s="184"/>
      <c r="R143" s="164"/>
      <c r="S143" s="164"/>
      <c r="T143" s="164"/>
      <c r="U143" s="164"/>
      <c r="V143" s="164"/>
      <c r="W143" s="164"/>
      <c r="X143" s="164"/>
      <c r="Y143" s="164"/>
      <c r="Z143" s="144"/>
    </row>
    <row r="144" spans="1:26" ht="15.75" hidden="1" customHeight="1" x14ac:dyDescent="0.15">
      <c r="A144" s="119"/>
      <c r="B144" s="119"/>
      <c r="C144" s="144"/>
      <c r="D144" s="144"/>
      <c r="E144" s="144"/>
      <c r="F144" s="144"/>
      <c r="G144" s="144"/>
      <c r="H144" s="144"/>
      <c r="I144" s="164"/>
      <c r="J144" s="164"/>
      <c r="K144" s="164"/>
      <c r="L144" s="164"/>
      <c r="M144" s="164"/>
      <c r="N144" s="164"/>
      <c r="O144" s="164"/>
      <c r="P144" s="164"/>
      <c r="Q144" s="184"/>
      <c r="R144" s="164"/>
      <c r="S144" s="164"/>
      <c r="T144" s="164"/>
      <c r="U144" s="164"/>
      <c r="V144" s="164"/>
      <c r="W144" s="164"/>
      <c r="X144" s="164"/>
      <c r="Y144" s="164"/>
      <c r="Z144" s="144"/>
    </row>
    <row r="145" spans="1:26" ht="15.75" hidden="1" customHeight="1" x14ac:dyDescent="0.15">
      <c r="A145" s="119"/>
      <c r="B145" s="119"/>
      <c r="C145" s="144"/>
      <c r="D145" s="144"/>
      <c r="E145" s="144"/>
      <c r="F145" s="144"/>
      <c r="G145" s="144"/>
      <c r="H145" s="144"/>
      <c r="I145" s="164"/>
      <c r="J145" s="164"/>
      <c r="K145" s="164"/>
      <c r="L145" s="164"/>
      <c r="M145" s="164"/>
      <c r="N145" s="164"/>
      <c r="O145" s="164"/>
      <c r="P145" s="164"/>
      <c r="Q145" s="184"/>
      <c r="R145" s="164"/>
      <c r="S145" s="164"/>
      <c r="T145" s="164"/>
      <c r="U145" s="164"/>
      <c r="V145" s="164"/>
      <c r="W145" s="164"/>
      <c r="X145" s="164"/>
      <c r="Y145" s="164"/>
      <c r="Z145" s="144"/>
    </row>
    <row r="146" spans="1:26" ht="15.75" hidden="1" customHeight="1" x14ac:dyDescent="0.15">
      <c r="A146" s="119"/>
      <c r="B146" s="119"/>
      <c r="C146" s="144"/>
      <c r="D146" s="144"/>
      <c r="E146" s="144"/>
      <c r="F146" s="144"/>
      <c r="G146" s="144"/>
      <c r="H146" s="144"/>
      <c r="I146" s="164"/>
      <c r="J146" s="164"/>
      <c r="K146" s="164"/>
      <c r="L146" s="164"/>
      <c r="M146" s="164"/>
      <c r="N146" s="164"/>
      <c r="O146" s="164"/>
      <c r="P146" s="164"/>
      <c r="Q146" s="184"/>
      <c r="R146" s="164"/>
      <c r="S146" s="164"/>
      <c r="T146" s="164"/>
      <c r="U146" s="164"/>
      <c r="V146" s="164"/>
      <c r="W146" s="164"/>
      <c r="X146" s="164"/>
      <c r="Y146" s="164"/>
      <c r="Z146" s="144"/>
    </row>
    <row r="147" spans="1:26" ht="15.75" hidden="1" customHeight="1" x14ac:dyDescent="0.15">
      <c r="A147" s="119"/>
      <c r="B147" s="119"/>
      <c r="C147" s="144"/>
      <c r="D147" s="144"/>
      <c r="E147" s="144"/>
      <c r="F147" s="144"/>
      <c r="G147" s="144"/>
      <c r="H147" s="144"/>
      <c r="I147" s="164"/>
      <c r="J147" s="164"/>
      <c r="K147" s="164"/>
      <c r="L147" s="164"/>
      <c r="M147" s="164"/>
      <c r="N147" s="164"/>
      <c r="O147" s="164"/>
      <c r="P147" s="164"/>
      <c r="Q147" s="184"/>
      <c r="R147" s="164"/>
      <c r="S147" s="164"/>
      <c r="T147" s="164"/>
      <c r="U147" s="164"/>
      <c r="V147" s="164"/>
      <c r="W147" s="164"/>
      <c r="X147" s="164"/>
      <c r="Y147" s="164"/>
      <c r="Z147" s="144"/>
    </row>
    <row r="148" spans="1:26" ht="15.75" hidden="1" customHeight="1" x14ac:dyDescent="0.15">
      <c r="A148" s="119"/>
      <c r="B148" s="119"/>
      <c r="C148" s="144"/>
      <c r="D148" s="144"/>
      <c r="E148" s="144"/>
      <c r="F148" s="144"/>
      <c r="G148" s="144"/>
      <c r="H148" s="144"/>
      <c r="I148" s="164"/>
      <c r="J148" s="164"/>
      <c r="K148" s="164"/>
      <c r="L148" s="164"/>
      <c r="M148" s="164"/>
      <c r="N148" s="164"/>
      <c r="O148" s="164"/>
      <c r="P148" s="164"/>
      <c r="Q148" s="184"/>
      <c r="R148" s="164"/>
      <c r="S148" s="164"/>
      <c r="T148" s="164"/>
      <c r="U148" s="164"/>
      <c r="V148" s="164"/>
      <c r="W148" s="164"/>
      <c r="X148" s="164"/>
      <c r="Y148" s="164"/>
      <c r="Z148" s="144"/>
    </row>
    <row r="149" spans="1:26" ht="20.100000000000001" customHeight="1" x14ac:dyDescent="0.15">
      <c r="A149" s="119"/>
      <c r="B149" s="119"/>
      <c r="C149" s="144"/>
      <c r="D149" s="144"/>
      <c r="E149" s="144"/>
      <c r="F149" s="144"/>
      <c r="G149" s="144"/>
      <c r="H149" s="144"/>
      <c r="I149" s="164"/>
      <c r="J149" s="144"/>
      <c r="K149" s="144"/>
      <c r="L149" s="144"/>
      <c r="M149" s="144"/>
      <c r="N149" s="144"/>
      <c r="O149" s="144"/>
      <c r="P149" s="144"/>
      <c r="Q149" s="185"/>
      <c r="R149" s="144"/>
      <c r="S149" s="144"/>
      <c r="T149" s="144"/>
      <c r="U149" s="144"/>
      <c r="V149" s="144"/>
      <c r="W149" s="144"/>
      <c r="X149" s="144"/>
      <c r="Y149" s="144"/>
      <c r="Z149" s="144"/>
    </row>
    <row r="150" spans="1:26" ht="20.100000000000001" customHeight="1" x14ac:dyDescent="0.15">
      <c r="A150" s="119"/>
      <c r="B150" s="119"/>
      <c r="C150" s="131" t="s">
        <v>45</v>
      </c>
      <c r="D150" s="132"/>
      <c r="E150" s="132"/>
      <c r="F150" s="132"/>
      <c r="G150" s="132"/>
      <c r="H150" s="133"/>
      <c r="I150" s="165"/>
      <c r="K150" s="165"/>
    </row>
    <row r="151" spans="1:26" ht="20.100000000000001" customHeight="1" x14ac:dyDescent="0.15">
      <c r="A151" s="119"/>
      <c r="B151" s="119"/>
      <c r="C151" s="134"/>
      <c r="D151" s="135"/>
      <c r="E151" s="135"/>
      <c r="F151" s="135"/>
      <c r="G151" s="135"/>
      <c r="H151" s="135"/>
      <c r="I151" s="136"/>
      <c r="J151" s="136"/>
      <c r="K151" s="136"/>
      <c r="L151" s="136"/>
      <c r="M151" s="136"/>
      <c r="N151" s="136"/>
      <c r="O151" s="136"/>
      <c r="P151" s="136"/>
      <c r="Q151" s="136"/>
      <c r="R151" s="136"/>
      <c r="S151" s="136"/>
      <c r="T151" s="136"/>
      <c r="U151" s="136"/>
      <c r="V151" s="136"/>
      <c r="W151" s="136"/>
      <c r="X151" s="136"/>
      <c r="Y151" s="136"/>
      <c r="Z151" s="137"/>
    </row>
    <row r="152" spans="1:26" ht="20.100000000000001" customHeight="1" x14ac:dyDescent="0.15">
      <c r="A152" s="119"/>
      <c r="B152" s="119"/>
      <c r="C152" s="134"/>
      <c r="D152" s="186" t="s">
        <v>46</v>
      </c>
      <c r="E152" s="166"/>
      <c r="F152" s="166"/>
      <c r="G152" s="166"/>
      <c r="H152" s="166"/>
      <c r="I152" s="166"/>
      <c r="J152" s="166"/>
      <c r="K152" s="166"/>
      <c r="L152" s="166"/>
      <c r="M152" s="166"/>
      <c r="N152" s="166"/>
      <c r="O152" s="166"/>
      <c r="P152" s="166"/>
      <c r="Q152" s="166"/>
      <c r="R152" s="166"/>
      <c r="S152" s="166"/>
      <c r="T152" s="166"/>
      <c r="U152" s="166"/>
      <c r="V152" s="166"/>
      <c r="W152" s="166"/>
      <c r="X152" s="145"/>
      <c r="Y152" s="144"/>
      <c r="Z152" s="143"/>
    </row>
    <row r="153" spans="1:26" ht="20.100000000000001" customHeight="1" x14ac:dyDescent="0.15">
      <c r="A153" s="119">
        <f>IFERROR(IF(AND($I153&lt;&gt;"しない", $I153&lt;&gt;"する"),1001,0),3)</f>
        <v>0</v>
      </c>
      <c r="B153" s="119"/>
      <c r="C153" s="138"/>
      <c r="D153" s="139">
        <v>1</v>
      </c>
      <c r="E153" s="144" t="s">
        <v>47</v>
      </c>
      <c r="F153" s="144"/>
      <c r="G153" s="144"/>
      <c r="H153" s="144"/>
      <c r="I153" s="76" t="s">
        <v>48</v>
      </c>
      <c r="J153" s="77"/>
      <c r="K153" s="77"/>
      <c r="L153" s="77"/>
      <c r="M153" s="77"/>
      <c r="N153" s="144"/>
      <c r="O153" s="144"/>
      <c r="P153" s="144"/>
      <c r="Q153" s="144"/>
      <c r="R153" s="144"/>
      <c r="S153" s="144"/>
      <c r="T153" s="144"/>
      <c r="U153" s="144"/>
      <c r="Z153" s="187"/>
    </row>
    <row r="154" spans="1:26" ht="20.100000000000001" customHeight="1" x14ac:dyDescent="0.15">
      <c r="A154" s="119"/>
      <c r="B154" s="119"/>
      <c r="C154" s="147"/>
      <c r="D154" s="144"/>
      <c r="E154" s="144"/>
      <c r="F154" s="144"/>
      <c r="G154" s="144"/>
      <c r="H154" s="144"/>
      <c r="I154" s="188"/>
      <c r="J154" s="146" t="s">
        <v>5</v>
      </c>
      <c r="K154" s="146"/>
      <c r="L154" s="146"/>
      <c r="M154" s="146"/>
      <c r="N154" s="146"/>
      <c r="O154" s="146"/>
      <c r="P154" s="146"/>
      <c r="Q154" s="146"/>
      <c r="R154" s="146"/>
      <c r="S154" s="146"/>
      <c r="T154" s="146"/>
      <c r="U154" s="144"/>
      <c r="Z154" s="187"/>
    </row>
    <row r="155" spans="1:26" ht="20.100000000000001" customHeight="1" x14ac:dyDescent="0.15">
      <c r="A155" s="119">
        <f>IFERROR(IF(AND($I153="する",OR(TRIM($I155)="", NOT(OR(IFERROR(SEARCH(" ",$I155),0)&gt;0, IFERROR(SEARCH("　",$I155),0)&gt;0)))),1001,0),3)</f>
        <v>0</v>
      </c>
      <c r="B155" s="119"/>
      <c r="C155" s="138"/>
      <c r="D155" s="139">
        <v>2</v>
      </c>
      <c r="E155" s="114" t="s">
        <v>41</v>
      </c>
      <c r="I155" s="76"/>
      <c r="J155" s="76"/>
      <c r="K155" s="76"/>
      <c r="L155" s="76"/>
      <c r="M155" s="76"/>
      <c r="N155" s="76"/>
      <c r="O155" s="76"/>
      <c r="P155" s="76"/>
      <c r="Q155" s="76"/>
      <c r="R155" s="76"/>
      <c r="S155" s="76"/>
      <c r="T155" s="76"/>
      <c r="U155" s="76"/>
      <c r="V155" s="76"/>
      <c r="W155" s="76"/>
      <c r="X155" s="76"/>
      <c r="Y155" s="76"/>
      <c r="Z155" s="143"/>
    </row>
    <row r="156" spans="1:26" ht="20.100000000000001" customHeight="1" x14ac:dyDescent="0.15">
      <c r="A156" s="119"/>
      <c r="B156" s="119"/>
      <c r="C156" s="138"/>
      <c r="D156" s="139"/>
      <c r="E156" s="144"/>
      <c r="F156" s="144"/>
      <c r="G156" s="144"/>
      <c r="H156" s="144"/>
      <c r="I156" s="150"/>
      <c r="J156" s="146" t="s">
        <v>20</v>
      </c>
      <c r="K156" s="146"/>
      <c r="L156" s="146"/>
      <c r="M156" s="146"/>
      <c r="N156" s="146"/>
      <c r="O156" s="146"/>
      <c r="P156" s="146"/>
      <c r="Q156" s="146"/>
      <c r="R156" s="146"/>
      <c r="S156" s="146"/>
      <c r="T156" s="146"/>
      <c r="U156" s="146"/>
      <c r="V156" s="146"/>
      <c r="W156" s="146"/>
      <c r="X156" s="146"/>
      <c r="Y156" s="146"/>
      <c r="Z156" s="143"/>
    </row>
    <row r="157" spans="1:26" ht="20.100000000000001" customHeight="1" x14ac:dyDescent="0.15">
      <c r="A157" s="119">
        <f>IFERROR(IF(AND($I153="する",OR(TRIM($I157)="", NOT(OR(IFERROR(SEARCH(" ",$I157),0)&gt;0, IFERROR(SEARCH("　",$I157),0)&gt;0)))),1001,0),3)</f>
        <v>0</v>
      </c>
      <c r="B157" s="119"/>
      <c r="C157" s="138"/>
      <c r="D157" s="139">
        <v>3</v>
      </c>
      <c r="E157" s="114" t="s">
        <v>42</v>
      </c>
      <c r="I157" s="76"/>
      <c r="J157" s="76"/>
      <c r="K157" s="76"/>
      <c r="L157" s="76"/>
      <c r="M157" s="76"/>
      <c r="N157" s="76"/>
      <c r="O157" s="76"/>
      <c r="P157" s="76"/>
      <c r="Q157" s="76"/>
      <c r="R157" s="76"/>
      <c r="S157" s="76"/>
      <c r="T157" s="76"/>
      <c r="U157" s="76"/>
      <c r="V157" s="76"/>
      <c r="W157" s="76"/>
      <c r="X157" s="76"/>
      <c r="Y157" s="76"/>
      <c r="Z157" s="143"/>
    </row>
    <row r="158" spans="1:26" ht="20.100000000000001" customHeight="1" x14ac:dyDescent="0.15">
      <c r="A158" s="119"/>
      <c r="B158" s="119"/>
      <c r="C158" s="147"/>
      <c r="D158" s="144"/>
      <c r="E158" s="144"/>
      <c r="F158" s="144"/>
      <c r="G158" s="144"/>
      <c r="H158" s="144"/>
      <c r="I158" s="150"/>
      <c r="J158" s="146" t="s">
        <v>22</v>
      </c>
      <c r="K158" s="146"/>
      <c r="L158" s="146"/>
      <c r="M158" s="146"/>
      <c r="N158" s="146"/>
      <c r="O158" s="146"/>
      <c r="P158" s="146"/>
      <c r="Q158" s="146"/>
      <c r="R158" s="146"/>
      <c r="S158" s="146"/>
      <c r="T158" s="146"/>
      <c r="U158" s="146"/>
      <c r="V158" s="146"/>
      <c r="W158" s="146"/>
      <c r="X158" s="146"/>
      <c r="Y158" s="146"/>
      <c r="Z158" s="143"/>
    </row>
    <row r="159" spans="1:26" ht="20.100000000000001" customHeight="1" x14ac:dyDescent="0.15">
      <c r="A159" s="119">
        <f>IFERROR(IF(AND($I153="する",OR(TRIM($I159)="", LEN($I159)&lt;&gt;8, NOT(ISNUMBER(VALUE($I159))), IFERROR(SEARCH("-", $I159),0)&gt;0)),1001,0),3)</f>
        <v>0</v>
      </c>
      <c r="B159" s="119"/>
      <c r="C159" s="138"/>
      <c r="D159" s="139">
        <v>4</v>
      </c>
      <c r="E159" s="114" t="s">
        <v>49</v>
      </c>
      <c r="I159" s="76"/>
      <c r="J159" s="76"/>
      <c r="K159" s="76"/>
      <c r="L159" s="76"/>
      <c r="M159" s="76"/>
      <c r="N159" s="144"/>
      <c r="O159" s="144"/>
      <c r="P159" s="144"/>
      <c r="Q159" s="144"/>
      <c r="R159" s="144"/>
      <c r="S159" s="144"/>
      <c r="T159" s="144"/>
      <c r="U159" s="144"/>
      <c r="V159" s="144"/>
      <c r="W159" s="144"/>
      <c r="X159" s="144"/>
      <c r="Y159" s="144"/>
      <c r="Z159" s="143"/>
    </row>
    <row r="160" spans="1:26" ht="20.100000000000001" customHeight="1" x14ac:dyDescent="0.15">
      <c r="A160" s="119"/>
      <c r="B160" s="119"/>
      <c r="C160" s="147"/>
      <c r="D160" s="144"/>
      <c r="E160" s="144"/>
      <c r="F160" s="144"/>
      <c r="G160" s="144"/>
      <c r="H160" s="144"/>
      <c r="I160" s="141"/>
      <c r="J160" s="146" t="s">
        <v>53</v>
      </c>
      <c r="K160" s="145"/>
      <c r="L160" s="145"/>
      <c r="M160" s="145"/>
      <c r="N160" s="145"/>
      <c r="O160" s="145"/>
      <c r="P160" s="145"/>
      <c r="Q160" s="145"/>
      <c r="R160" s="145"/>
      <c r="S160" s="145"/>
      <c r="T160" s="145"/>
      <c r="U160" s="145"/>
      <c r="V160" s="145"/>
      <c r="W160" s="145"/>
      <c r="X160" s="145"/>
      <c r="Y160" s="145"/>
      <c r="Z160" s="143"/>
    </row>
    <row r="161" spans="1:27" ht="20.100000000000001" customHeight="1" x14ac:dyDescent="0.15">
      <c r="A161" s="119">
        <f>IFERROR(IF(AND($I153="する",TRIM($I161)=""),1001,0),3)</f>
        <v>0</v>
      </c>
      <c r="B161" s="119"/>
      <c r="C161" s="138"/>
      <c r="D161" s="139">
        <v>5</v>
      </c>
      <c r="E161" s="114" t="s">
        <v>12</v>
      </c>
      <c r="I161" s="79"/>
      <c r="J161" s="80"/>
      <c r="K161" s="80"/>
      <c r="L161" s="80"/>
      <c r="M161" s="80"/>
      <c r="N161" s="144"/>
      <c r="O161" s="144"/>
      <c r="P161" s="144"/>
      <c r="Q161" s="144"/>
      <c r="R161" s="144"/>
      <c r="S161" s="144"/>
      <c r="T161" s="144"/>
      <c r="U161" s="144"/>
      <c r="V161" s="144"/>
      <c r="W161" s="144"/>
      <c r="X161" s="144"/>
      <c r="Y161" s="144"/>
      <c r="Z161" s="143"/>
    </row>
    <row r="162" spans="1:27" ht="20.100000000000001" customHeight="1" x14ac:dyDescent="0.15">
      <c r="A162" s="119"/>
      <c r="B162" s="119"/>
      <c r="C162" s="138"/>
      <c r="D162" s="139"/>
      <c r="E162" s="144"/>
      <c r="F162" s="144"/>
      <c r="G162" s="144"/>
      <c r="H162" s="144"/>
      <c r="I162" s="141"/>
      <c r="J162" s="146" t="s">
        <v>59</v>
      </c>
      <c r="K162" s="145"/>
      <c r="L162" s="145"/>
      <c r="M162" s="145"/>
      <c r="N162" s="145"/>
      <c r="O162" s="145"/>
      <c r="P162" s="145"/>
      <c r="Q162" s="145"/>
      <c r="R162" s="145"/>
      <c r="S162" s="145"/>
      <c r="T162" s="145"/>
      <c r="U162" s="145"/>
      <c r="V162" s="145"/>
      <c r="W162" s="145"/>
      <c r="X162" s="145"/>
      <c r="Y162" s="145"/>
      <c r="Z162" s="143"/>
    </row>
    <row r="163" spans="1:27" ht="20.100000000000001" customHeight="1" x14ac:dyDescent="0.15">
      <c r="A163" s="119">
        <f>IFERROR(IF(AND($I153="する",AND($I163&lt;&gt;"", OR(ISERROR(FIND("@"&amp;LEFT($I163,3)&amp;"@", 都道府県3))=FALSE, ISERROR(FIND("@"&amp;LEFT($I163,4)&amp;"@",都道府県4))=FALSE))=FALSE),1001,0),3)</f>
        <v>0</v>
      </c>
      <c r="B163" s="119"/>
      <c r="C163" s="138"/>
      <c r="D163" s="139">
        <v>6</v>
      </c>
      <c r="E163" s="114" t="s">
        <v>13</v>
      </c>
      <c r="I163" s="81"/>
      <c r="J163" s="81"/>
      <c r="K163" s="81"/>
      <c r="L163" s="81"/>
      <c r="M163" s="81"/>
      <c r="N163" s="81"/>
      <c r="O163" s="81"/>
      <c r="P163" s="81"/>
      <c r="Q163" s="82"/>
      <c r="R163" s="81"/>
      <c r="S163" s="81"/>
      <c r="T163" s="81"/>
      <c r="U163" s="81"/>
      <c r="V163" s="81"/>
      <c r="W163" s="81"/>
      <c r="X163" s="81"/>
      <c r="Y163" s="81"/>
      <c r="Z163" s="143"/>
    </row>
    <row r="164" spans="1:27" ht="20.100000000000001" customHeight="1" x14ac:dyDescent="0.15">
      <c r="A164" s="119"/>
      <c r="B164" s="119"/>
      <c r="C164" s="138"/>
      <c r="D164" s="139"/>
      <c r="E164" s="144"/>
      <c r="F164" s="144"/>
      <c r="G164" s="144"/>
      <c r="H164" s="144"/>
      <c r="I164" s="141"/>
      <c r="J164" s="146" t="s">
        <v>14</v>
      </c>
      <c r="K164" s="145"/>
      <c r="L164" s="145"/>
      <c r="M164" s="145"/>
      <c r="N164" s="145"/>
      <c r="O164" s="145"/>
      <c r="P164" s="145"/>
      <c r="Q164" s="145"/>
      <c r="R164" s="145"/>
      <c r="S164" s="145"/>
      <c r="T164" s="145"/>
      <c r="U164" s="145"/>
      <c r="V164" s="145"/>
      <c r="W164" s="145"/>
      <c r="X164" s="145"/>
      <c r="Y164" s="145"/>
      <c r="Z164" s="143"/>
    </row>
    <row r="165" spans="1:27" ht="20.100000000000001" customHeight="1" x14ac:dyDescent="0.15">
      <c r="A165" s="119">
        <f>IFERROR(IF(AND($I153="する",NOT(AND(TRIM($I165)&lt;&gt;"",ISNUMBER(VALUE(SUBSTITUTE($I165,"-",""))),IFERROR(SEARCH("-",$I165),0)&gt;0))),1001,0),3)</f>
        <v>0</v>
      </c>
      <c r="B165" s="119"/>
      <c r="C165" s="138"/>
      <c r="D165" s="139">
        <v>7</v>
      </c>
      <c r="E165" s="114" t="s">
        <v>23</v>
      </c>
      <c r="I165" s="76"/>
      <c r="J165" s="76"/>
      <c r="K165" s="76"/>
      <c r="L165" s="76"/>
      <c r="M165" s="76"/>
      <c r="Y165" s="145"/>
      <c r="Z165" s="143"/>
    </row>
    <row r="166" spans="1:27" ht="20.100000000000001" customHeight="1" x14ac:dyDescent="0.15">
      <c r="A166" s="119"/>
      <c r="B166" s="119"/>
      <c r="C166" s="147"/>
      <c r="D166" s="144"/>
      <c r="E166" s="144"/>
      <c r="F166" s="144"/>
      <c r="G166" s="144"/>
      <c r="H166" s="144"/>
      <c r="I166" s="141"/>
      <c r="J166" s="146" t="s">
        <v>26</v>
      </c>
      <c r="K166" s="145"/>
      <c r="L166" s="145"/>
      <c r="M166" s="145"/>
      <c r="N166" s="145"/>
      <c r="O166" s="145"/>
      <c r="P166" s="145"/>
      <c r="Q166" s="145"/>
      <c r="R166" s="145"/>
      <c r="S166" s="145"/>
      <c r="T166" s="145"/>
      <c r="U166" s="145"/>
      <c r="V166" s="145"/>
      <c r="W166" s="145"/>
      <c r="X166" s="145"/>
      <c r="Y166" s="145"/>
      <c r="Z166" s="143"/>
    </row>
    <row r="167" spans="1:27" ht="20.100000000000001" customHeight="1" x14ac:dyDescent="0.15">
      <c r="A167" s="119">
        <f>IFERROR(IF(AND($I153="する",AND(TRIM($I167)&lt;&gt;"",NOT(AND(ISNUMBER(VALUE(SUBSTITUTE($I167,"-",""))),IFERROR(SEARCH("-",$I167),0)&gt;0)))),1001,0),3)</f>
        <v>0</v>
      </c>
      <c r="B167" s="119"/>
      <c r="C167" s="138"/>
      <c r="D167" s="139">
        <v>8</v>
      </c>
      <c r="E167" s="114" t="s">
        <v>27</v>
      </c>
      <c r="I167" s="76"/>
      <c r="J167" s="76"/>
      <c r="K167" s="76"/>
      <c r="L167" s="76"/>
      <c r="M167" s="76"/>
      <c r="N167" s="145"/>
      <c r="O167" s="145"/>
      <c r="P167" s="145"/>
      <c r="Q167" s="145"/>
      <c r="R167" s="145"/>
      <c r="S167" s="145"/>
      <c r="T167" s="145"/>
      <c r="U167" s="145"/>
      <c r="V167" s="145"/>
      <c r="W167" s="145"/>
      <c r="X167" s="145"/>
      <c r="Y167" s="145"/>
      <c r="Z167" s="143"/>
    </row>
    <row r="168" spans="1:27" ht="20.100000000000001" customHeight="1" x14ac:dyDescent="0.15">
      <c r="A168" s="119"/>
      <c r="B168" s="119"/>
      <c r="C168" s="147"/>
      <c r="D168" s="144"/>
      <c r="E168" s="144"/>
      <c r="F168" s="144"/>
      <c r="G168" s="144"/>
      <c r="H168" s="144"/>
      <c r="I168" s="141"/>
      <c r="J168" s="146" t="s">
        <v>26</v>
      </c>
      <c r="K168" s="145"/>
      <c r="L168" s="145"/>
      <c r="M168" s="145"/>
      <c r="N168" s="145"/>
      <c r="O168" s="145"/>
      <c r="P168" s="145"/>
      <c r="Q168" s="145"/>
      <c r="R168" s="145"/>
      <c r="S168" s="145"/>
      <c r="T168" s="145"/>
      <c r="U168" s="145"/>
      <c r="V168" s="145"/>
      <c r="W168" s="145"/>
      <c r="X168" s="145"/>
      <c r="Y168" s="145"/>
      <c r="Z168" s="143"/>
    </row>
    <row r="169" spans="1:27" ht="20.100000000000001" customHeight="1" x14ac:dyDescent="0.15">
      <c r="A169" s="119">
        <f>IFERROR(IF(AND($I153="する",AND(TRIM($I169)&lt;&gt;"", NOT(IFERROR(SEARCH("@",$I169),0)&gt;0))),1001,0),3)</f>
        <v>0</v>
      </c>
      <c r="B169" s="119"/>
      <c r="C169" s="138"/>
      <c r="D169" s="139">
        <v>9</v>
      </c>
      <c r="E169" s="114" t="s">
        <v>28</v>
      </c>
      <c r="I169" s="76"/>
      <c r="J169" s="76"/>
      <c r="K169" s="76"/>
      <c r="L169" s="76"/>
      <c r="M169" s="76"/>
      <c r="N169" s="76"/>
      <c r="O169" s="76"/>
      <c r="P169" s="76"/>
      <c r="Q169" s="78"/>
      <c r="R169" s="76"/>
      <c r="S169" s="76"/>
      <c r="T169" s="76"/>
      <c r="U169" s="76"/>
      <c r="V169" s="76"/>
      <c r="W169" s="76"/>
      <c r="X169" s="76"/>
      <c r="Y169" s="76"/>
      <c r="Z169" s="143"/>
    </row>
    <row r="170" spans="1:27" ht="20.100000000000001" customHeight="1" x14ac:dyDescent="0.15">
      <c r="A170" s="119"/>
      <c r="B170" s="119"/>
      <c r="C170" s="147"/>
      <c r="D170" s="144"/>
      <c r="E170" s="144"/>
      <c r="F170" s="144"/>
      <c r="G170" s="144"/>
      <c r="H170" s="144"/>
      <c r="I170" s="141"/>
      <c r="J170" s="152" t="s">
        <v>57</v>
      </c>
      <c r="K170" s="169"/>
      <c r="L170" s="145"/>
      <c r="M170" s="145"/>
      <c r="N170" s="145"/>
      <c r="O170" s="145"/>
      <c r="P170" s="145"/>
      <c r="Q170" s="170"/>
      <c r="R170" s="145"/>
      <c r="S170" s="145"/>
      <c r="T170" s="145"/>
      <c r="U170" s="145"/>
      <c r="V170" s="145"/>
      <c r="W170" s="145"/>
      <c r="X170" s="145"/>
      <c r="Y170" s="145"/>
      <c r="Z170" s="143"/>
    </row>
    <row r="171" spans="1:27" ht="20.100000000000001" customHeight="1" x14ac:dyDescent="0.15">
      <c r="A171" s="119"/>
      <c r="B171" s="119"/>
      <c r="C171" s="158"/>
      <c r="D171" s="159"/>
      <c r="E171" s="159"/>
      <c r="F171" s="159"/>
      <c r="G171" s="159"/>
      <c r="H171" s="159"/>
      <c r="I171" s="160"/>
      <c r="J171" s="160"/>
      <c r="K171" s="161"/>
      <c r="L171" s="160"/>
      <c r="M171" s="160"/>
      <c r="N171" s="160"/>
      <c r="O171" s="160"/>
      <c r="P171" s="160"/>
      <c r="Q171" s="160"/>
      <c r="R171" s="160"/>
      <c r="S171" s="160"/>
      <c r="T171" s="160"/>
      <c r="U171" s="160"/>
      <c r="V171" s="160"/>
      <c r="W171" s="160"/>
      <c r="X171" s="160"/>
      <c r="Y171" s="189"/>
      <c r="Z171" s="162"/>
      <c r="AA171" s="176"/>
    </row>
    <row r="172" spans="1:27" ht="20.100000000000001" customHeight="1" x14ac:dyDescent="0.15">
      <c r="A172" s="119"/>
      <c r="B172" s="119"/>
      <c r="C172" s="144"/>
      <c r="D172" s="144"/>
      <c r="E172" s="144"/>
      <c r="F172" s="144"/>
      <c r="G172" s="144"/>
      <c r="H172" s="144"/>
      <c r="I172" s="164"/>
      <c r="J172" s="164"/>
      <c r="K172" s="164"/>
      <c r="L172" s="164"/>
      <c r="M172" s="164"/>
      <c r="N172" s="164"/>
      <c r="O172" s="164"/>
      <c r="P172" s="164"/>
      <c r="Q172" s="164"/>
      <c r="R172" s="164"/>
      <c r="S172" s="164"/>
      <c r="T172" s="164"/>
      <c r="U172" s="164"/>
      <c r="V172" s="164"/>
      <c r="W172" s="164"/>
      <c r="X172" s="164"/>
      <c r="Y172" s="190"/>
      <c r="Z172" s="144"/>
      <c r="AA172" s="176"/>
    </row>
    <row r="173" spans="1:27" ht="20.100000000000001" customHeight="1" x14ac:dyDescent="0.15">
      <c r="A173" s="119"/>
      <c r="B173" s="119"/>
      <c r="C173" s="144"/>
      <c r="D173" s="144"/>
      <c r="E173" s="144"/>
      <c r="F173" s="144"/>
      <c r="G173" s="144"/>
      <c r="H173" s="144"/>
      <c r="I173" s="191"/>
      <c r="J173" s="164"/>
      <c r="K173" s="164"/>
      <c r="L173" s="164"/>
      <c r="M173" s="164"/>
      <c r="N173" s="190"/>
      <c r="O173" s="164"/>
      <c r="P173" s="164"/>
      <c r="Q173" s="164"/>
      <c r="R173" s="190"/>
      <c r="S173" s="164"/>
      <c r="T173" s="164"/>
      <c r="U173" s="164"/>
      <c r="V173" s="164"/>
      <c r="W173" s="164"/>
      <c r="X173" s="164"/>
      <c r="Y173" s="164"/>
      <c r="Z173" s="164"/>
      <c r="AA173" s="164"/>
    </row>
    <row r="174" spans="1:27" ht="20.100000000000001" customHeight="1" x14ac:dyDescent="0.15">
      <c r="A174" s="119"/>
      <c r="B174" s="119"/>
      <c r="C174" s="131" t="s">
        <v>3</v>
      </c>
      <c r="D174" s="132"/>
      <c r="E174" s="132"/>
      <c r="F174" s="132"/>
      <c r="G174" s="132"/>
      <c r="H174" s="133"/>
      <c r="I174" s="192"/>
      <c r="J174" s="193"/>
      <c r="K174" s="193"/>
      <c r="L174" s="193"/>
      <c r="M174" s="193"/>
      <c r="N174" s="193"/>
      <c r="O174" s="193"/>
      <c r="P174" s="193"/>
      <c r="Q174" s="193"/>
      <c r="R174" s="193"/>
      <c r="S174" s="193"/>
      <c r="T174" s="193"/>
      <c r="U174" s="193"/>
      <c r="V174" s="193"/>
      <c r="W174" s="193"/>
      <c r="X174" s="193"/>
      <c r="Y174" s="193"/>
      <c r="Z174" s="193"/>
    </row>
    <row r="175" spans="1:27" ht="20.100000000000001" customHeight="1" x14ac:dyDescent="0.15">
      <c r="A175" s="119"/>
      <c r="B175" s="119"/>
      <c r="C175" s="194"/>
      <c r="D175" s="195"/>
      <c r="E175" s="195"/>
      <c r="F175" s="195"/>
      <c r="G175" s="195"/>
      <c r="H175" s="195"/>
      <c r="Z175" s="187"/>
      <c r="AA175" s="155"/>
    </row>
    <row r="176" spans="1:27" ht="20.100000000000001" customHeight="1" x14ac:dyDescent="0.15">
      <c r="A176" s="119">
        <f>IFERROR(IF(TRIM($I176)="",1001,0),3)</f>
        <v>1001</v>
      </c>
      <c r="B176" s="119"/>
      <c r="C176" s="138"/>
      <c r="D176" s="139">
        <v>1</v>
      </c>
      <c r="E176" s="114" t="s">
        <v>68</v>
      </c>
      <c r="I176" s="75"/>
      <c r="J176" s="75"/>
      <c r="K176" s="75"/>
      <c r="L176" s="75"/>
      <c r="M176" s="75"/>
      <c r="N176" s="144" t="s">
        <v>51</v>
      </c>
      <c r="O176" s="144"/>
      <c r="P176" s="144"/>
      <c r="Q176" s="144"/>
      <c r="R176" s="144"/>
      <c r="S176" s="144"/>
      <c r="T176" s="144"/>
      <c r="U176" s="144"/>
      <c r="V176" s="144"/>
      <c r="W176" s="144"/>
      <c r="X176" s="144"/>
      <c r="Y176" s="144"/>
      <c r="Z176" s="143"/>
    </row>
    <row r="177" spans="1:27" ht="20.100000000000001" customHeight="1" x14ac:dyDescent="0.15">
      <c r="A177" s="119"/>
      <c r="B177" s="119"/>
      <c r="C177" s="147"/>
      <c r="D177" s="144"/>
      <c r="E177" s="144"/>
      <c r="F177" s="144"/>
      <c r="G177" s="144"/>
      <c r="H177" s="144"/>
      <c r="I177" s="141"/>
      <c r="J177" s="146"/>
      <c r="K177" s="146"/>
      <c r="L177" s="146"/>
      <c r="M177" s="146"/>
      <c r="N177" s="146"/>
      <c r="O177" s="146"/>
      <c r="P177" s="146"/>
      <c r="Q177" s="146"/>
      <c r="R177" s="146"/>
      <c r="S177" s="146"/>
      <c r="T177" s="146"/>
      <c r="U177" s="146"/>
      <c r="V177" s="146"/>
      <c r="W177" s="146"/>
      <c r="X177" s="146"/>
      <c r="Y177" s="146"/>
      <c r="Z177" s="143"/>
    </row>
    <row r="178" spans="1:27" ht="20.100000000000001" customHeight="1" x14ac:dyDescent="0.15">
      <c r="A178" s="119"/>
      <c r="B178" s="119"/>
      <c r="C178" s="138"/>
      <c r="D178" s="139">
        <v>2</v>
      </c>
      <c r="E178" s="114" t="s">
        <v>7</v>
      </c>
      <c r="I178" s="84"/>
      <c r="J178" s="85"/>
      <c r="K178" s="85"/>
      <c r="L178" s="85"/>
      <c r="M178" s="85"/>
      <c r="N178" s="144"/>
      <c r="O178" s="144"/>
      <c r="P178" s="144"/>
      <c r="Q178" s="144"/>
      <c r="R178" s="144"/>
      <c r="S178" s="144"/>
      <c r="T178" s="144"/>
      <c r="U178" s="144"/>
      <c r="V178" s="144"/>
      <c r="W178" s="144"/>
      <c r="X178" s="144"/>
      <c r="Y178" s="144"/>
      <c r="Z178" s="143"/>
    </row>
    <row r="179" spans="1:27" ht="20.100000000000001" customHeight="1" x14ac:dyDescent="0.15">
      <c r="A179" s="119"/>
      <c r="B179" s="119"/>
      <c r="C179" s="147"/>
      <c r="D179" s="144"/>
      <c r="E179" s="144"/>
      <c r="F179" s="144"/>
      <c r="G179" s="144"/>
      <c r="H179" s="144"/>
      <c r="I179" s="141"/>
      <c r="J179" s="146" t="str">
        <f>日付例&amp;"　年月日を入力してください。個人の場合や設立日が1900/3/31以前の場合は、入力不要です。"</f>
        <v>例)2024/4/1、R6/4/1　年月日を入力してください。個人の場合や設立日が1900/3/31以前の場合は、入力不要です。</v>
      </c>
      <c r="K179" s="145"/>
      <c r="L179" s="145"/>
      <c r="M179" s="145"/>
      <c r="N179" s="145"/>
      <c r="O179" s="145"/>
      <c r="P179" s="145"/>
      <c r="Q179" s="145"/>
      <c r="R179" s="145"/>
      <c r="S179" s="145"/>
      <c r="T179" s="145"/>
      <c r="U179" s="145"/>
      <c r="V179" s="145"/>
      <c r="W179" s="145"/>
      <c r="X179" s="145"/>
      <c r="Y179" s="145"/>
      <c r="Z179" s="143"/>
    </row>
    <row r="180" spans="1:27" ht="20.100000000000001" customHeight="1" x14ac:dyDescent="0.15">
      <c r="A180" s="119"/>
      <c r="B180" s="119"/>
      <c r="C180" s="138"/>
      <c r="D180" s="139">
        <v>3</v>
      </c>
      <c r="E180" s="114" t="s">
        <v>50</v>
      </c>
      <c r="F180" s="144"/>
      <c r="G180" s="144"/>
      <c r="H180" s="144"/>
      <c r="I180" s="84"/>
      <c r="J180" s="85"/>
      <c r="K180" s="85"/>
      <c r="L180" s="85"/>
      <c r="M180" s="85"/>
      <c r="N180" s="196"/>
      <c r="O180" s="197"/>
      <c r="P180" s="197"/>
      <c r="Q180" s="197"/>
      <c r="R180" s="197"/>
      <c r="S180" s="197"/>
      <c r="T180" s="197"/>
      <c r="U180" s="197"/>
      <c r="V180" s="197"/>
      <c r="W180" s="197"/>
      <c r="X180" s="197"/>
      <c r="Y180" s="197"/>
      <c r="Z180" s="198"/>
      <c r="AA180" s="147"/>
    </row>
    <row r="181" spans="1:27" ht="20.100000000000001" customHeight="1" x14ac:dyDescent="0.15">
      <c r="A181" s="119"/>
      <c r="B181" s="119"/>
      <c r="C181" s="138"/>
      <c r="D181" s="139"/>
      <c r="E181" s="144"/>
      <c r="F181" s="144"/>
      <c r="G181" s="144"/>
      <c r="H181" s="144"/>
      <c r="I181" s="199"/>
      <c r="J181" s="146" t="str">
        <f>日付例&amp;"　年月日を入力してください。創業日が1900/3/31以前の場合は、入力不要です。"</f>
        <v>例)2024/4/1、R6/4/1　年月日を入力してください。創業日が1900/3/31以前の場合は、入力不要です。</v>
      </c>
      <c r="K181" s="146"/>
      <c r="L181" s="146"/>
      <c r="M181" s="154"/>
      <c r="N181" s="200"/>
      <c r="O181" s="146"/>
      <c r="P181" s="154"/>
      <c r="Q181" s="146"/>
      <c r="R181" s="146"/>
      <c r="S181" s="146"/>
      <c r="T181" s="146"/>
      <c r="U181" s="146"/>
      <c r="V181" s="146"/>
      <c r="W181" s="146"/>
      <c r="X181" s="146"/>
      <c r="Y181" s="146"/>
      <c r="Z181" s="157"/>
      <c r="AA181" s="147"/>
    </row>
    <row r="182" spans="1:27" ht="20.100000000000001" customHeight="1" x14ac:dyDescent="0.15">
      <c r="A182" s="119">
        <f>IFERROR(IF(TRIM($I182)="",1001,0),3)</f>
        <v>1001</v>
      </c>
      <c r="B182" s="119"/>
      <c r="C182" s="138"/>
      <c r="D182" s="139">
        <v>4</v>
      </c>
      <c r="E182" s="114" t="s">
        <v>0</v>
      </c>
      <c r="I182" s="75"/>
      <c r="J182" s="75"/>
      <c r="K182" s="75"/>
      <c r="L182" s="75"/>
      <c r="M182" s="75"/>
      <c r="N182" s="144" t="s">
        <v>6</v>
      </c>
      <c r="O182" s="144"/>
      <c r="P182" s="144"/>
      <c r="Q182" s="144"/>
      <c r="R182" s="144"/>
      <c r="S182" s="144"/>
      <c r="T182" s="144"/>
      <c r="U182" s="144"/>
      <c r="V182" s="144"/>
      <c r="W182" s="144"/>
      <c r="X182" s="144"/>
      <c r="Y182" s="144"/>
      <c r="Z182" s="143"/>
    </row>
    <row r="183" spans="1:27" ht="45" customHeight="1" x14ac:dyDescent="0.15">
      <c r="A183" s="119"/>
      <c r="B183" s="119"/>
      <c r="C183" s="147"/>
      <c r="D183" s="144"/>
      <c r="E183" s="144"/>
      <c r="F183" s="144"/>
      <c r="G183" s="144"/>
      <c r="H183" s="144"/>
      <c r="I183" s="141"/>
      <c r="J183" s="167" t="s">
        <v>56</v>
      </c>
      <c r="K183" s="201"/>
      <c r="L183" s="201"/>
      <c r="M183" s="201"/>
      <c r="N183" s="201"/>
      <c r="O183" s="201"/>
      <c r="P183" s="201"/>
      <c r="Q183" s="201"/>
      <c r="R183" s="201"/>
      <c r="S183" s="201"/>
      <c r="T183" s="201"/>
      <c r="U183" s="201"/>
      <c r="V183" s="201"/>
      <c r="W183" s="201"/>
      <c r="X183" s="201"/>
      <c r="Y183" s="201"/>
      <c r="Z183" s="143"/>
    </row>
    <row r="184" spans="1:27" ht="20.100000000000001" customHeight="1" x14ac:dyDescent="0.15">
      <c r="A184" s="119">
        <f>IFERROR(IF(TRIM($I184)="",1001,0),3)</f>
        <v>1001</v>
      </c>
      <c r="B184" s="119"/>
      <c r="C184" s="138"/>
      <c r="D184" s="139">
        <v>5</v>
      </c>
      <c r="E184" s="114" t="s">
        <v>69</v>
      </c>
      <c r="I184" s="75"/>
      <c r="J184" s="75"/>
      <c r="K184" s="75"/>
      <c r="L184" s="75"/>
      <c r="M184" s="75"/>
      <c r="N184" s="144" t="s">
        <v>51</v>
      </c>
      <c r="O184" s="144"/>
      <c r="P184" s="144"/>
      <c r="Q184" s="144"/>
      <c r="R184" s="144"/>
      <c r="S184" s="144"/>
      <c r="T184" s="144"/>
      <c r="U184" s="144"/>
      <c r="V184" s="144"/>
      <c r="W184" s="144"/>
      <c r="X184" s="144"/>
      <c r="Y184" s="144"/>
      <c r="Z184" s="143"/>
    </row>
    <row r="185" spans="1:27" ht="20.100000000000001" customHeight="1" x14ac:dyDescent="0.15">
      <c r="A185" s="119"/>
      <c r="B185" s="119"/>
      <c r="C185" s="147"/>
      <c r="D185" s="144"/>
      <c r="E185" s="144"/>
      <c r="F185" s="144"/>
      <c r="G185" s="144"/>
      <c r="H185" s="144"/>
      <c r="I185" s="141"/>
      <c r="J185" s="146"/>
      <c r="K185" s="146"/>
      <c r="L185" s="146"/>
      <c r="M185" s="146"/>
      <c r="N185" s="146"/>
      <c r="O185" s="146"/>
      <c r="P185" s="146"/>
      <c r="Q185" s="146"/>
      <c r="R185" s="146"/>
      <c r="S185" s="146"/>
      <c r="T185" s="146"/>
      <c r="U185" s="146"/>
      <c r="V185" s="146"/>
      <c r="W185" s="146"/>
      <c r="X185" s="146"/>
      <c r="Y185" s="146"/>
      <c r="Z185" s="143"/>
    </row>
    <row r="186" spans="1:27" ht="20.100000000000001" customHeight="1" x14ac:dyDescent="0.15">
      <c r="A186" s="119">
        <f>IFERROR(IF(TRIM($I186)="",1001,0),3)</f>
        <v>1001</v>
      </c>
      <c r="B186" s="119"/>
      <c r="C186" s="138"/>
      <c r="D186" s="139">
        <v>6</v>
      </c>
      <c r="E186" s="114" t="s">
        <v>70</v>
      </c>
      <c r="I186" s="75"/>
      <c r="J186" s="75"/>
      <c r="K186" s="75"/>
      <c r="L186" s="75"/>
      <c r="M186" s="75"/>
      <c r="N186" s="144" t="s">
        <v>51</v>
      </c>
      <c r="O186" s="144"/>
      <c r="P186" s="144"/>
      <c r="Q186" s="144"/>
      <c r="R186" s="144"/>
      <c r="S186" s="144"/>
      <c r="T186" s="144"/>
      <c r="U186" s="144"/>
      <c r="V186" s="144"/>
      <c r="W186" s="144"/>
      <c r="X186" s="144"/>
      <c r="Y186" s="144"/>
      <c r="Z186" s="143"/>
    </row>
    <row r="187" spans="1:27" ht="20.100000000000001" customHeight="1" x14ac:dyDescent="0.15">
      <c r="A187" s="119"/>
      <c r="B187" s="119"/>
      <c r="C187" s="147"/>
      <c r="D187" s="144"/>
      <c r="E187" s="144"/>
      <c r="F187" s="144"/>
      <c r="G187" s="144"/>
      <c r="H187" s="144"/>
      <c r="I187" s="141"/>
      <c r="J187" s="146"/>
      <c r="K187" s="146"/>
      <c r="L187" s="146"/>
      <c r="M187" s="146"/>
      <c r="N187" s="146"/>
      <c r="O187" s="146"/>
      <c r="P187" s="146"/>
      <c r="Q187" s="146"/>
      <c r="R187" s="146"/>
      <c r="S187" s="146"/>
      <c r="T187" s="146"/>
      <c r="U187" s="146"/>
      <c r="V187" s="146"/>
      <c r="W187" s="146"/>
      <c r="X187" s="146"/>
      <c r="Y187" s="146"/>
      <c r="Z187" s="143"/>
    </row>
    <row r="188" spans="1:27" ht="20.100000000000001" customHeight="1" x14ac:dyDescent="0.15">
      <c r="A188" s="119">
        <f>IFERROR(IF(TRIM($I188)="",1001,0),3)</f>
        <v>1001</v>
      </c>
      <c r="B188" s="119"/>
      <c r="C188" s="138"/>
      <c r="D188" s="139">
        <v>7</v>
      </c>
      <c r="E188" s="114" t="s">
        <v>71</v>
      </c>
      <c r="I188" s="75"/>
      <c r="J188" s="75"/>
      <c r="K188" s="75"/>
      <c r="L188" s="75"/>
      <c r="M188" s="75"/>
      <c r="N188" s="144" t="s">
        <v>51</v>
      </c>
      <c r="O188" s="144"/>
      <c r="P188" s="144"/>
      <c r="Q188" s="144"/>
      <c r="R188" s="144"/>
      <c r="S188" s="144"/>
      <c r="T188" s="144"/>
      <c r="U188" s="144"/>
      <c r="V188" s="144"/>
      <c r="W188" s="144"/>
      <c r="X188" s="144"/>
      <c r="Y188" s="144"/>
      <c r="Z188" s="143"/>
    </row>
    <row r="189" spans="1:27" ht="20.100000000000001" customHeight="1" x14ac:dyDescent="0.15">
      <c r="A189" s="119"/>
      <c r="B189" s="119"/>
      <c r="C189" s="147"/>
      <c r="D189" s="144"/>
      <c r="E189" s="144"/>
      <c r="F189" s="144"/>
      <c r="G189" s="144"/>
      <c r="H189" s="144"/>
      <c r="I189" s="141"/>
      <c r="J189" s="146"/>
      <c r="K189" s="146"/>
      <c r="L189" s="146"/>
      <c r="M189" s="146"/>
      <c r="N189" s="146"/>
      <c r="O189" s="146"/>
      <c r="P189" s="146"/>
      <c r="Q189" s="146"/>
      <c r="R189" s="146"/>
      <c r="S189" s="146"/>
      <c r="T189" s="146"/>
      <c r="U189" s="146"/>
      <c r="V189" s="146"/>
      <c r="W189" s="146"/>
      <c r="X189" s="146"/>
      <c r="Y189" s="146"/>
      <c r="Z189" s="143"/>
    </row>
    <row r="190" spans="1:27" ht="20.100000000000001" customHeight="1" x14ac:dyDescent="0.15">
      <c r="A190" s="119"/>
      <c r="B190" s="119"/>
      <c r="C190" s="138"/>
      <c r="D190" s="139">
        <v>8</v>
      </c>
      <c r="E190" s="114" t="s">
        <v>72</v>
      </c>
      <c r="I190" s="202"/>
      <c r="J190" s="202"/>
      <c r="K190" s="202"/>
      <c r="L190" s="202"/>
      <c r="M190" s="144"/>
      <c r="N190" s="144"/>
      <c r="O190" s="144"/>
      <c r="P190" s="144"/>
      <c r="Q190" s="144"/>
      <c r="R190" s="144"/>
      <c r="S190" s="144"/>
      <c r="T190" s="144"/>
      <c r="U190" s="144"/>
      <c r="V190" s="144"/>
      <c r="W190" s="144"/>
      <c r="X190" s="144"/>
      <c r="Z190" s="187"/>
    </row>
    <row r="191" spans="1:27" ht="20.100000000000001" customHeight="1" x14ac:dyDescent="0.15">
      <c r="A191" s="119">
        <f>IFERROR(IF(TRIM($I191)="",1001,0),3)</f>
        <v>1001</v>
      </c>
      <c r="B191" s="119"/>
      <c r="C191" s="138"/>
      <c r="E191" s="203" t="s">
        <v>73</v>
      </c>
      <c r="F191" s="204"/>
      <c r="G191" s="204"/>
      <c r="H191" s="204"/>
      <c r="I191" s="86"/>
      <c r="J191" s="87"/>
      <c r="K191" s="87"/>
      <c r="L191" s="87"/>
      <c r="M191" s="88"/>
      <c r="Y191" s="144"/>
      <c r="Z191" s="187"/>
    </row>
    <row r="192" spans="1:27" ht="20.100000000000001" customHeight="1" x14ac:dyDescent="0.15">
      <c r="A192" s="119"/>
      <c r="B192" s="119"/>
      <c r="C192" s="138"/>
      <c r="D192" s="139"/>
      <c r="E192" s="205" t="s">
        <v>74</v>
      </c>
      <c r="F192" s="206"/>
      <c r="G192" s="206"/>
      <c r="H192" s="207"/>
      <c r="I192" s="89"/>
      <c r="J192" s="90"/>
      <c r="K192" s="90"/>
      <c r="L192" s="90"/>
      <c r="M192" s="91"/>
      <c r="N192" s="208" t="s">
        <v>75</v>
      </c>
      <c r="Y192" s="144"/>
      <c r="Z192" s="187"/>
    </row>
    <row r="193" spans="1:28" ht="20.100000000000001" customHeight="1" x14ac:dyDescent="0.15">
      <c r="A193" s="119"/>
      <c r="B193" s="119"/>
      <c r="C193" s="138"/>
      <c r="D193" s="139"/>
      <c r="E193" s="209"/>
      <c r="F193" s="210"/>
      <c r="G193" s="211"/>
      <c r="H193" s="211"/>
      <c r="I193" s="196"/>
      <c r="J193" s="211"/>
      <c r="K193" s="211"/>
      <c r="Y193" s="144"/>
      <c r="Z193" s="187"/>
    </row>
    <row r="194" spans="1:28" ht="20.100000000000001" customHeight="1" x14ac:dyDescent="0.15">
      <c r="A194" s="112"/>
      <c r="B194" s="112"/>
      <c r="C194" s="147"/>
      <c r="D194" s="139">
        <v>9</v>
      </c>
      <c r="E194" s="144" t="s">
        <v>256</v>
      </c>
      <c r="F194" s="144"/>
      <c r="G194" s="144"/>
      <c r="H194" s="144"/>
      <c r="I194" s="212"/>
      <c r="J194" s="168"/>
      <c r="K194" s="213"/>
      <c r="L194" s="168"/>
      <c r="M194" s="168"/>
      <c r="N194" s="145"/>
      <c r="O194" s="145"/>
      <c r="P194" s="145"/>
      <c r="Q194" s="145"/>
      <c r="R194" s="145"/>
      <c r="S194" s="145"/>
      <c r="T194" s="145"/>
      <c r="U194" s="145"/>
      <c r="Z194" s="143"/>
    </row>
    <row r="195" spans="1:28" ht="20.100000000000001" customHeight="1" x14ac:dyDescent="0.15">
      <c r="A195" s="112"/>
      <c r="B195" s="112"/>
      <c r="C195" s="147"/>
      <c r="D195" s="144"/>
      <c r="E195" s="214" t="s">
        <v>257</v>
      </c>
      <c r="F195" s="144"/>
      <c r="G195" s="144"/>
      <c r="H195" s="144"/>
      <c r="I195" s="212"/>
      <c r="J195" s="168"/>
      <c r="K195" s="213"/>
      <c r="L195" s="168"/>
      <c r="M195" s="168"/>
      <c r="N195" s="145"/>
      <c r="O195" s="145"/>
      <c r="P195" s="145"/>
      <c r="Q195" s="145"/>
      <c r="R195" s="145"/>
      <c r="S195" s="145"/>
      <c r="T195" s="145"/>
      <c r="U195" s="145"/>
      <c r="Z195" s="143"/>
    </row>
    <row r="196" spans="1:28" ht="20.100000000000001" customHeight="1" x14ac:dyDescent="0.15">
      <c r="A196" s="112"/>
      <c r="B196" s="112"/>
      <c r="C196" s="147"/>
      <c r="D196" s="143"/>
      <c r="E196" s="215" t="s">
        <v>258</v>
      </c>
      <c r="F196" s="216"/>
      <c r="G196" s="216"/>
      <c r="H196" s="217"/>
      <c r="I196" s="218" t="s">
        <v>259</v>
      </c>
      <c r="J196" s="219"/>
      <c r="K196" s="220"/>
      <c r="L196" s="219"/>
      <c r="M196" s="221"/>
      <c r="N196" s="222"/>
      <c r="O196" s="223"/>
      <c r="P196" s="223"/>
      <c r="Q196" s="223"/>
      <c r="R196" s="145"/>
      <c r="S196" s="145"/>
      <c r="T196" s="145"/>
      <c r="U196" s="145"/>
      <c r="Z196" s="143"/>
    </row>
    <row r="197" spans="1:28" ht="20.100000000000001" customHeight="1" x14ac:dyDescent="0.15">
      <c r="A197" s="112"/>
      <c r="B197" s="112"/>
      <c r="C197" s="147"/>
      <c r="D197" s="144"/>
      <c r="E197" s="224" t="s">
        <v>260</v>
      </c>
      <c r="F197" s="225"/>
      <c r="G197" s="225"/>
      <c r="H197" s="226"/>
      <c r="I197" s="98"/>
      <c r="J197" s="99"/>
      <c r="K197" s="100"/>
      <c r="L197" s="99"/>
      <c r="M197" s="101"/>
      <c r="N197" s="227"/>
      <c r="O197" s="223"/>
      <c r="P197" s="223"/>
      <c r="Q197" s="223"/>
      <c r="R197" s="145"/>
      <c r="S197" s="145"/>
      <c r="T197" s="145"/>
      <c r="U197" s="145"/>
      <c r="Z197" s="143"/>
    </row>
    <row r="198" spans="1:28" ht="20.100000000000001" customHeight="1" x14ac:dyDescent="0.15">
      <c r="A198" s="112"/>
      <c r="B198" s="112"/>
      <c r="C198" s="147"/>
      <c r="D198" s="144"/>
      <c r="E198" s="228" t="s">
        <v>261</v>
      </c>
      <c r="F198" s="229"/>
      <c r="G198" s="229"/>
      <c r="H198" s="230"/>
      <c r="I198" s="105"/>
      <c r="J198" s="106"/>
      <c r="K198" s="106"/>
      <c r="L198" s="106"/>
      <c r="M198" s="107"/>
      <c r="N198" s="231"/>
      <c r="O198" s="145"/>
      <c r="P198" s="145"/>
      <c r="Q198" s="145"/>
      <c r="R198" s="145"/>
      <c r="S198" s="145"/>
      <c r="T198" s="145"/>
      <c r="U198" s="145"/>
      <c r="Z198" s="143"/>
    </row>
    <row r="199" spans="1:28" ht="20.100000000000001" customHeight="1" x14ac:dyDescent="0.15">
      <c r="A199" s="112"/>
      <c r="B199" s="112"/>
      <c r="C199" s="147"/>
      <c r="D199" s="144"/>
      <c r="E199" s="232" t="s">
        <v>267</v>
      </c>
      <c r="F199" s="233"/>
      <c r="G199" s="233"/>
      <c r="H199" s="234"/>
      <c r="I199" s="102"/>
      <c r="J199" s="103"/>
      <c r="K199" s="103"/>
      <c r="L199" s="103"/>
      <c r="M199" s="104"/>
      <c r="N199" s="145"/>
      <c r="O199" s="145"/>
      <c r="P199" s="145"/>
      <c r="Q199" s="145"/>
      <c r="R199" s="145"/>
      <c r="S199" s="145"/>
      <c r="T199" s="145"/>
      <c r="U199" s="145"/>
      <c r="Z199" s="143"/>
    </row>
    <row r="200" spans="1:28" ht="20.100000000000001" customHeight="1" x14ac:dyDescent="0.15">
      <c r="A200" s="119"/>
      <c r="B200" s="119"/>
      <c r="C200" s="147"/>
      <c r="D200" s="144"/>
      <c r="E200" s="144"/>
      <c r="F200" s="144"/>
      <c r="G200" s="144"/>
      <c r="H200" s="144"/>
      <c r="I200" s="144"/>
      <c r="J200" s="164"/>
      <c r="K200" s="164"/>
      <c r="L200" s="235"/>
      <c r="M200" s="235"/>
      <c r="N200" s="190"/>
      <c r="O200" s="164"/>
      <c r="P200" s="184"/>
      <c r="Q200" s="184"/>
      <c r="R200" s="184"/>
      <c r="S200" s="190"/>
      <c r="T200" s="190"/>
      <c r="U200" s="190"/>
      <c r="V200" s="190"/>
      <c r="W200" s="190"/>
      <c r="X200" s="190"/>
      <c r="Y200" s="164"/>
      <c r="Z200" s="143"/>
    </row>
    <row r="201" spans="1:28" ht="20.100000000000001" customHeight="1" x14ac:dyDescent="0.15">
      <c r="A201" s="119"/>
      <c r="B201" s="119"/>
      <c r="C201" s="158"/>
      <c r="D201" s="159"/>
      <c r="E201" s="159"/>
      <c r="F201" s="159"/>
      <c r="G201" s="159"/>
      <c r="H201" s="159"/>
      <c r="I201" s="159"/>
      <c r="J201" s="160"/>
      <c r="K201" s="160"/>
      <c r="L201" s="160"/>
      <c r="M201" s="183"/>
      <c r="N201" s="160"/>
      <c r="O201" s="160"/>
      <c r="P201" s="183"/>
      <c r="Q201" s="160"/>
      <c r="R201" s="160"/>
      <c r="S201" s="160"/>
      <c r="T201" s="160"/>
      <c r="U201" s="160"/>
      <c r="V201" s="160"/>
      <c r="W201" s="160"/>
      <c r="X201" s="160"/>
      <c r="Y201" s="160"/>
      <c r="Z201" s="236"/>
      <c r="AA201" s="147"/>
    </row>
    <row r="202" spans="1:28" ht="20.100000000000001" customHeight="1" x14ac:dyDescent="0.15">
      <c r="A202" s="119"/>
      <c r="B202" s="119"/>
      <c r="C202" s="144"/>
      <c r="D202" s="144"/>
      <c r="E202" s="144"/>
      <c r="F202" s="144"/>
      <c r="G202" s="144"/>
      <c r="H202" s="144"/>
      <c r="I202" s="144"/>
      <c r="J202" s="164"/>
      <c r="K202" s="164"/>
      <c r="L202" s="164"/>
      <c r="M202" s="184"/>
      <c r="N202" s="164"/>
      <c r="O202" s="164"/>
      <c r="P202" s="184"/>
      <c r="Q202" s="164"/>
      <c r="R202" s="164"/>
      <c r="S202" s="164"/>
      <c r="T202" s="164"/>
      <c r="U202" s="164"/>
      <c r="V202" s="164"/>
      <c r="W202" s="164"/>
      <c r="X202" s="164"/>
      <c r="Y202" s="164"/>
      <c r="Z202" s="164"/>
      <c r="AA202" s="164"/>
    </row>
    <row r="203" spans="1:28" ht="20.100000000000001" customHeight="1" x14ac:dyDescent="0.15">
      <c r="A203" s="130"/>
      <c r="B203" s="119"/>
      <c r="C203" s="144"/>
      <c r="D203" s="144"/>
      <c r="E203" s="144"/>
      <c r="F203" s="144"/>
      <c r="G203" s="144"/>
      <c r="H203" s="144"/>
      <c r="I203" s="164"/>
      <c r="J203" s="144"/>
      <c r="K203" s="144"/>
      <c r="L203" s="175"/>
      <c r="M203" s="144"/>
      <c r="N203" s="144"/>
      <c r="O203" s="144"/>
      <c r="P203" s="144"/>
      <c r="Q203" s="144"/>
      <c r="R203" s="144"/>
      <c r="S203" s="144"/>
      <c r="T203" s="144"/>
      <c r="U203" s="144"/>
      <c r="V203" s="144"/>
      <c r="W203" s="144"/>
      <c r="X203" s="144"/>
      <c r="Y203" s="144"/>
      <c r="Z203" s="144"/>
    </row>
    <row r="204" spans="1:28" ht="20.100000000000001" customHeight="1" x14ac:dyDescent="0.15">
      <c r="A204" s="130"/>
      <c r="B204" s="119"/>
      <c r="C204" s="131" t="s">
        <v>8</v>
      </c>
      <c r="D204" s="132"/>
      <c r="E204" s="132"/>
      <c r="F204" s="132"/>
      <c r="G204" s="132"/>
      <c r="H204" s="132"/>
      <c r="I204" s="133"/>
      <c r="L204" s="165"/>
    </row>
    <row r="205" spans="1:28" ht="20.100000000000001" customHeight="1" x14ac:dyDescent="0.15">
      <c r="A205" s="130"/>
      <c r="B205" s="119"/>
      <c r="C205" s="134"/>
      <c r="D205" s="135"/>
      <c r="E205" s="135"/>
      <c r="F205" s="135"/>
      <c r="G205" s="135"/>
      <c r="H205" s="135"/>
      <c r="I205" s="135"/>
      <c r="J205" s="136"/>
      <c r="K205" s="136"/>
      <c r="L205" s="179"/>
      <c r="M205" s="179"/>
      <c r="N205" s="136"/>
      <c r="O205" s="136"/>
      <c r="P205" s="136"/>
      <c r="Q205" s="136"/>
      <c r="R205" s="136"/>
      <c r="S205" s="136"/>
      <c r="T205" s="136"/>
      <c r="U205" s="136"/>
      <c r="V205" s="136"/>
      <c r="W205" s="136"/>
      <c r="X205" s="136"/>
      <c r="Y205" s="136"/>
      <c r="Z205" s="137"/>
    </row>
    <row r="206" spans="1:28" ht="20.100000000000001" customHeight="1" x14ac:dyDescent="0.15">
      <c r="A206" s="130"/>
      <c r="B206" s="119"/>
      <c r="C206" s="134"/>
      <c r="D206" s="139">
        <v>1</v>
      </c>
      <c r="E206" s="114" t="s">
        <v>205</v>
      </c>
      <c r="F206" s="135"/>
      <c r="G206" s="135"/>
      <c r="H206" s="135"/>
      <c r="I206" s="135"/>
      <c r="J206" s="144"/>
      <c r="K206" s="144"/>
      <c r="L206" s="175"/>
      <c r="M206" s="175"/>
      <c r="N206" s="144"/>
      <c r="O206" s="144"/>
      <c r="P206" s="144"/>
      <c r="Q206" s="144"/>
      <c r="R206" s="144"/>
      <c r="S206" s="144"/>
      <c r="T206" s="144"/>
      <c r="U206" s="144"/>
      <c r="V206" s="144"/>
      <c r="W206" s="144"/>
      <c r="X206" s="144"/>
      <c r="Y206" s="144"/>
      <c r="Z206" s="143"/>
    </row>
    <row r="207" spans="1:28" ht="75" customHeight="1" x14ac:dyDescent="0.15">
      <c r="A207" s="119"/>
      <c r="B207" s="237"/>
      <c r="C207" s="134"/>
      <c r="E207" s="238" t="s">
        <v>273</v>
      </c>
      <c r="F207" s="238"/>
      <c r="G207" s="238"/>
      <c r="H207" s="238"/>
      <c r="I207" s="238"/>
      <c r="J207" s="238"/>
      <c r="K207" s="238"/>
      <c r="L207" s="238"/>
      <c r="M207" s="238"/>
      <c r="N207" s="238"/>
      <c r="O207" s="238"/>
      <c r="P207" s="238"/>
      <c r="Q207" s="238"/>
      <c r="R207" s="238"/>
      <c r="S207" s="238"/>
      <c r="T207" s="238"/>
      <c r="U207" s="238"/>
      <c r="V207" s="238"/>
      <c r="W207" s="238"/>
      <c r="X207" s="238"/>
      <c r="Y207" s="238"/>
      <c r="Z207" s="239"/>
      <c r="AA207" s="240"/>
    </row>
    <row r="208" spans="1:28" ht="30" customHeight="1" x14ac:dyDescent="0.15">
      <c r="A208" s="241">
        <f>IFERROR(IF(OR(COUNTIF($G209:$G319,"①")&lt;&gt;1,COUNTIF($G209:$G319,"②")&gt;1,COUNTIF($G209:$G319,"③")&gt;1),1001,0),3)</f>
        <v>1001</v>
      </c>
      <c r="B208" s="329"/>
      <c r="E208" s="242" t="s">
        <v>124</v>
      </c>
      <c r="F208" s="243"/>
      <c r="G208" s="244" t="s">
        <v>263</v>
      </c>
      <c r="H208" s="244"/>
      <c r="I208" s="245" t="s">
        <v>125</v>
      </c>
      <c r="J208" s="243"/>
      <c r="K208" s="243"/>
      <c r="L208" s="243"/>
      <c r="M208" s="243"/>
      <c r="N208" s="243"/>
      <c r="O208" s="246"/>
      <c r="P208" s="247" t="s">
        <v>268</v>
      </c>
      <c r="Q208" s="245" t="s">
        <v>195</v>
      </c>
      <c r="R208" s="243"/>
      <c r="S208" s="243"/>
      <c r="T208" s="246"/>
      <c r="U208" s="248" t="s">
        <v>269</v>
      </c>
      <c r="V208" s="249"/>
      <c r="W208" s="249"/>
      <c r="X208" s="249"/>
      <c r="Y208" s="250"/>
      <c r="Z208" s="187"/>
      <c r="AB208" s="114" t="s">
        <v>270</v>
      </c>
    </row>
    <row r="209" spans="1:28" ht="19.899999999999999" customHeight="1" x14ac:dyDescent="0.15">
      <c r="A209" s="241">
        <f>IFERROR(IF(AND(TRIM($G209)&lt;&gt;"", $AB209=0),1001,0),3)</f>
        <v>0</v>
      </c>
      <c r="B209" s="187"/>
      <c r="C209" s="155"/>
      <c r="D209" s="187"/>
      <c r="E209" s="251" t="s">
        <v>207</v>
      </c>
      <c r="F209" s="252"/>
      <c r="G209" s="110"/>
      <c r="H209" s="111"/>
      <c r="I209" s="252" t="s">
        <v>76</v>
      </c>
      <c r="J209" s="252"/>
      <c r="K209" s="253">
        <v>480</v>
      </c>
      <c r="L209" s="254" t="s">
        <v>77</v>
      </c>
      <c r="M209" s="254"/>
      <c r="N209" s="254"/>
      <c r="O209" s="254"/>
      <c r="P209" s="2"/>
      <c r="Q209" s="255"/>
      <c r="R209" s="256"/>
      <c r="S209" s="256"/>
      <c r="T209" s="257"/>
      <c r="U209" s="23"/>
      <c r="V209" s="24"/>
      <c r="W209" s="24"/>
      <c r="X209" s="24"/>
      <c r="Y209" s="25"/>
      <c r="Z209" s="187"/>
      <c r="AB209" s="258">
        <f>COUNTIF(P209:P211,"○")</f>
        <v>0</v>
      </c>
    </row>
    <row r="210" spans="1:28" ht="19.899999999999999" customHeight="1" x14ac:dyDescent="0.15">
      <c r="B210" s="187"/>
      <c r="C210" s="155"/>
      <c r="D210" s="187"/>
      <c r="E210" s="259"/>
      <c r="F210" s="260"/>
      <c r="G210" s="96"/>
      <c r="H210" s="97"/>
      <c r="I210" s="260"/>
      <c r="J210" s="260"/>
      <c r="K210" s="261">
        <v>481</v>
      </c>
      <c r="L210" s="262" t="s">
        <v>78</v>
      </c>
      <c r="M210" s="263"/>
      <c r="N210" s="263"/>
      <c r="O210" s="264"/>
      <c r="P210" s="3"/>
      <c r="Q210" s="265"/>
      <c r="R210" s="266"/>
      <c r="S210" s="266"/>
      <c r="T210" s="267"/>
      <c r="U210" s="26"/>
      <c r="V210" s="27"/>
      <c r="W210" s="27"/>
      <c r="X210" s="27"/>
      <c r="Y210" s="28"/>
      <c r="Z210" s="187"/>
    </row>
    <row r="211" spans="1:28" ht="19.899999999999999" customHeight="1" x14ac:dyDescent="0.15">
      <c r="B211" s="187"/>
      <c r="C211" s="155"/>
      <c r="D211" s="187"/>
      <c r="E211" s="259"/>
      <c r="F211" s="260"/>
      <c r="G211" s="94"/>
      <c r="H211" s="95"/>
      <c r="I211" s="260"/>
      <c r="J211" s="260"/>
      <c r="K211" s="261">
        <v>482</v>
      </c>
      <c r="L211" s="268" t="s">
        <v>79</v>
      </c>
      <c r="M211" s="268"/>
      <c r="N211" s="268"/>
      <c r="O211" s="268"/>
      <c r="P211" s="3"/>
      <c r="Q211" s="265"/>
      <c r="R211" s="266"/>
      <c r="S211" s="266"/>
      <c r="T211" s="267"/>
      <c r="U211" s="29"/>
      <c r="V211" s="30"/>
      <c r="W211" s="30"/>
      <c r="X211" s="30"/>
      <c r="Y211" s="31"/>
      <c r="Z211" s="187"/>
    </row>
    <row r="212" spans="1:28" ht="19.899999999999999" customHeight="1" x14ac:dyDescent="0.15">
      <c r="A212" s="241">
        <f>IFERROR(IF(AND(TRIM($G212)&lt;&gt;"", $AB212=0),1001,0),3)</f>
        <v>0</v>
      </c>
      <c r="B212" s="187"/>
      <c r="C212" s="155"/>
      <c r="D212" s="187"/>
      <c r="E212" s="269" t="s">
        <v>203</v>
      </c>
      <c r="F212" s="270"/>
      <c r="G212" s="92"/>
      <c r="H212" s="93"/>
      <c r="I212" s="271" t="s">
        <v>196</v>
      </c>
      <c r="J212" s="270"/>
      <c r="K212" s="261">
        <v>490</v>
      </c>
      <c r="L212" s="268" t="s">
        <v>80</v>
      </c>
      <c r="M212" s="268"/>
      <c r="N212" s="268"/>
      <c r="O212" s="268"/>
      <c r="P212" s="3"/>
      <c r="Q212" s="272"/>
      <c r="R212" s="273"/>
      <c r="S212" s="273"/>
      <c r="T212" s="274"/>
      <c r="U212" s="14"/>
      <c r="V212" s="15"/>
      <c r="W212" s="15"/>
      <c r="X212" s="15"/>
      <c r="Y212" s="16"/>
      <c r="Z212" s="187"/>
      <c r="AB212" s="258">
        <f>COUNTIF(P212:P217,"○")</f>
        <v>0</v>
      </c>
    </row>
    <row r="213" spans="1:28" ht="30" customHeight="1" x14ac:dyDescent="0.15">
      <c r="A213" s="241">
        <f>IFERROR(IF(AND($P213="○", TRIM($Q213)=""),1001,0),3)</f>
        <v>0</v>
      </c>
      <c r="B213" s="187"/>
      <c r="C213" s="155"/>
      <c r="D213" s="187"/>
      <c r="E213" s="275"/>
      <c r="F213" s="276"/>
      <c r="G213" s="96"/>
      <c r="H213" s="97"/>
      <c r="I213" s="277"/>
      <c r="J213" s="276"/>
      <c r="K213" s="261">
        <v>493</v>
      </c>
      <c r="L213" s="268" t="s">
        <v>208</v>
      </c>
      <c r="M213" s="268"/>
      <c r="N213" s="268"/>
      <c r="O213" s="268"/>
      <c r="P213" s="3"/>
      <c r="Q213" s="8"/>
      <c r="R213" s="9"/>
      <c r="S213" s="9"/>
      <c r="T213" s="10"/>
      <c r="U213" s="26"/>
      <c r="V213" s="27"/>
      <c r="W213" s="27"/>
      <c r="X213" s="27"/>
      <c r="Y213" s="28"/>
      <c r="Z213" s="187"/>
    </row>
    <row r="214" spans="1:28" ht="19.899999999999999" customHeight="1" x14ac:dyDescent="0.15">
      <c r="B214" s="187"/>
      <c r="C214" s="155"/>
      <c r="D214" s="187"/>
      <c r="E214" s="275"/>
      <c r="F214" s="276"/>
      <c r="G214" s="96"/>
      <c r="H214" s="97"/>
      <c r="I214" s="277"/>
      <c r="J214" s="276"/>
      <c r="K214" s="261">
        <v>494</v>
      </c>
      <c r="L214" s="268" t="s">
        <v>81</v>
      </c>
      <c r="M214" s="268"/>
      <c r="N214" s="268"/>
      <c r="O214" s="268"/>
      <c r="P214" s="3"/>
      <c r="Q214" s="278"/>
      <c r="R214" s="279"/>
      <c r="S214" s="279"/>
      <c r="T214" s="280"/>
      <c r="U214" s="26"/>
      <c r="V214" s="27"/>
      <c r="W214" s="27"/>
      <c r="X214" s="27"/>
      <c r="Y214" s="28"/>
      <c r="Z214" s="187"/>
    </row>
    <row r="215" spans="1:28" ht="19.899999999999999" customHeight="1" x14ac:dyDescent="0.15">
      <c r="B215" s="187"/>
      <c r="C215" s="155"/>
      <c r="D215" s="187"/>
      <c r="E215" s="275"/>
      <c r="F215" s="276"/>
      <c r="G215" s="96"/>
      <c r="H215" s="97"/>
      <c r="I215" s="277"/>
      <c r="J215" s="276"/>
      <c r="K215" s="261">
        <v>495</v>
      </c>
      <c r="L215" s="268" t="s">
        <v>82</v>
      </c>
      <c r="M215" s="268"/>
      <c r="N215" s="268"/>
      <c r="O215" s="268"/>
      <c r="P215" s="3"/>
      <c r="Q215" s="278"/>
      <c r="R215" s="279"/>
      <c r="S215" s="279"/>
      <c r="T215" s="280"/>
      <c r="U215" s="26"/>
      <c r="V215" s="27"/>
      <c r="W215" s="27"/>
      <c r="X215" s="27"/>
      <c r="Y215" s="28"/>
      <c r="Z215" s="187"/>
    </row>
    <row r="216" spans="1:28" ht="19.899999999999999" customHeight="1" x14ac:dyDescent="0.15">
      <c r="B216" s="187"/>
      <c r="C216" s="155"/>
      <c r="D216" s="187"/>
      <c r="E216" s="275"/>
      <c r="F216" s="276"/>
      <c r="G216" s="96"/>
      <c r="H216" s="97"/>
      <c r="I216" s="277"/>
      <c r="J216" s="276"/>
      <c r="K216" s="261">
        <v>496</v>
      </c>
      <c r="L216" s="268" t="s">
        <v>83</v>
      </c>
      <c r="M216" s="268"/>
      <c r="N216" s="268"/>
      <c r="O216" s="268"/>
      <c r="P216" s="3"/>
      <c r="Q216" s="255"/>
      <c r="R216" s="256"/>
      <c r="S216" s="256"/>
      <c r="T216" s="257"/>
      <c r="U216" s="26"/>
      <c r="V216" s="27"/>
      <c r="W216" s="27"/>
      <c r="X216" s="27"/>
      <c r="Y216" s="28"/>
      <c r="Z216" s="187"/>
    </row>
    <row r="217" spans="1:28" ht="30" customHeight="1" x14ac:dyDescent="0.15">
      <c r="A217" s="241">
        <f>IFERROR(IF(AND($P217="○", TRIM($Q217)=""),1001,0),3)</f>
        <v>0</v>
      </c>
      <c r="B217" s="187"/>
      <c r="C217" s="155"/>
      <c r="D217" s="187"/>
      <c r="E217" s="281"/>
      <c r="F217" s="251"/>
      <c r="G217" s="94"/>
      <c r="H217" s="95"/>
      <c r="I217" s="282"/>
      <c r="J217" s="251"/>
      <c r="K217" s="261">
        <v>497</v>
      </c>
      <c r="L217" s="268" t="s">
        <v>209</v>
      </c>
      <c r="M217" s="268"/>
      <c r="N217" s="268"/>
      <c r="O217" s="268"/>
      <c r="P217" s="3"/>
      <c r="Q217" s="20"/>
      <c r="R217" s="21"/>
      <c r="S217" s="21"/>
      <c r="T217" s="22"/>
      <c r="U217" s="29"/>
      <c r="V217" s="30"/>
      <c r="W217" s="30"/>
      <c r="X217" s="30"/>
      <c r="Y217" s="31"/>
      <c r="Z217" s="187"/>
    </row>
    <row r="218" spans="1:28" ht="19.899999999999999" customHeight="1" x14ac:dyDescent="0.15">
      <c r="A218" s="241">
        <f>IFERROR(IF(AND(TRIM($G218)&lt;&gt;"", $AB218=0),1001,0),3)</f>
        <v>0</v>
      </c>
      <c r="B218" s="187"/>
      <c r="C218" s="155"/>
      <c r="D218" s="187"/>
      <c r="E218" s="259" t="s">
        <v>186</v>
      </c>
      <c r="F218" s="260"/>
      <c r="G218" s="92"/>
      <c r="H218" s="93"/>
      <c r="I218" s="260" t="s">
        <v>84</v>
      </c>
      <c r="J218" s="260"/>
      <c r="K218" s="261">
        <v>500</v>
      </c>
      <c r="L218" s="268" t="s">
        <v>85</v>
      </c>
      <c r="M218" s="268"/>
      <c r="N218" s="268"/>
      <c r="O218" s="268"/>
      <c r="P218" s="3"/>
      <c r="Q218" s="272"/>
      <c r="R218" s="273"/>
      <c r="S218" s="273"/>
      <c r="T218" s="274"/>
      <c r="U218" s="14"/>
      <c r="V218" s="15"/>
      <c r="W218" s="15"/>
      <c r="X218" s="15"/>
      <c r="Y218" s="16"/>
      <c r="Z218" s="187"/>
      <c r="AB218" s="258">
        <f>COUNTIF(P218:P226,"○")</f>
        <v>0</v>
      </c>
    </row>
    <row r="219" spans="1:28" ht="19.899999999999999" customHeight="1" x14ac:dyDescent="0.15">
      <c r="B219" s="187"/>
      <c r="C219" s="155"/>
      <c r="D219" s="187"/>
      <c r="E219" s="259"/>
      <c r="F219" s="260"/>
      <c r="G219" s="96"/>
      <c r="H219" s="97"/>
      <c r="I219" s="260"/>
      <c r="J219" s="260"/>
      <c r="K219" s="261">
        <v>501</v>
      </c>
      <c r="L219" s="268" t="s">
        <v>86</v>
      </c>
      <c r="M219" s="268"/>
      <c r="N219" s="268"/>
      <c r="O219" s="268"/>
      <c r="P219" s="3"/>
      <c r="Q219" s="278"/>
      <c r="R219" s="279"/>
      <c r="S219" s="279"/>
      <c r="T219" s="280"/>
      <c r="U219" s="26"/>
      <c r="V219" s="27"/>
      <c r="W219" s="27"/>
      <c r="X219" s="27"/>
      <c r="Y219" s="28"/>
      <c r="Z219" s="187"/>
    </row>
    <row r="220" spans="1:28" ht="19.899999999999999" customHeight="1" x14ac:dyDescent="0.15">
      <c r="B220" s="187"/>
      <c r="C220" s="155"/>
      <c r="D220" s="187"/>
      <c r="E220" s="259"/>
      <c r="F220" s="260"/>
      <c r="G220" s="96"/>
      <c r="H220" s="97"/>
      <c r="I220" s="260"/>
      <c r="J220" s="260"/>
      <c r="K220" s="261">
        <v>502</v>
      </c>
      <c r="L220" s="268" t="s">
        <v>87</v>
      </c>
      <c r="M220" s="268"/>
      <c r="N220" s="268"/>
      <c r="O220" s="268"/>
      <c r="P220" s="3"/>
      <c r="Q220" s="278"/>
      <c r="R220" s="279"/>
      <c r="S220" s="279"/>
      <c r="T220" s="280"/>
      <c r="U220" s="26"/>
      <c r="V220" s="27"/>
      <c r="W220" s="27"/>
      <c r="X220" s="27"/>
      <c r="Y220" s="28"/>
      <c r="Z220" s="187"/>
    </row>
    <row r="221" spans="1:28" ht="19.899999999999999" customHeight="1" x14ac:dyDescent="0.15">
      <c r="B221" s="187"/>
      <c r="C221" s="155"/>
      <c r="D221" s="187"/>
      <c r="E221" s="259"/>
      <c r="F221" s="260"/>
      <c r="G221" s="96"/>
      <c r="H221" s="97"/>
      <c r="I221" s="260"/>
      <c r="J221" s="260"/>
      <c r="K221" s="261">
        <v>503</v>
      </c>
      <c r="L221" s="268" t="s">
        <v>88</v>
      </c>
      <c r="M221" s="268"/>
      <c r="N221" s="268"/>
      <c r="O221" s="268"/>
      <c r="P221" s="3"/>
      <c r="Q221" s="278"/>
      <c r="R221" s="279"/>
      <c r="S221" s="279"/>
      <c r="T221" s="280"/>
      <c r="U221" s="26"/>
      <c r="V221" s="27"/>
      <c r="W221" s="27"/>
      <c r="X221" s="27"/>
      <c r="Y221" s="28"/>
      <c r="Z221" s="187"/>
    </row>
    <row r="222" spans="1:28" ht="19.899999999999999" customHeight="1" x14ac:dyDescent="0.15">
      <c r="B222" s="187"/>
      <c r="C222" s="155"/>
      <c r="D222" s="187"/>
      <c r="E222" s="259"/>
      <c r="F222" s="260"/>
      <c r="G222" s="96"/>
      <c r="H222" s="97"/>
      <c r="I222" s="260" t="s">
        <v>89</v>
      </c>
      <c r="J222" s="260"/>
      <c r="K222" s="261">
        <v>504</v>
      </c>
      <c r="L222" s="268" t="s">
        <v>90</v>
      </c>
      <c r="M222" s="268"/>
      <c r="N222" s="268"/>
      <c r="O222" s="268"/>
      <c r="P222" s="3"/>
      <c r="Q222" s="278"/>
      <c r="R222" s="279"/>
      <c r="S222" s="279"/>
      <c r="T222" s="280"/>
      <c r="U222" s="26"/>
      <c r="V222" s="27"/>
      <c r="W222" s="27"/>
      <c r="X222" s="27"/>
      <c r="Y222" s="28"/>
      <c r="Z222" s="187"/>
    </row>
    <row r="223" spans="1:28" ht="19.899999999999999" customHeight="1" x14ac:dyDescent="0.15">
      <c r="B223" s="187"/>
      <c r="C223" s="155"/>
      <c r="D223" s="187"/>
      <c r="E223" s="259"/>
      <c r="F223" s="260"/>
      <c r="G223" s="96"/>
      <c r="H223" s="97"/>
      <c r="I223" s="260"/>
      <c r="J223" s="260"/>
      <c r="K223" s="261">
        <v>505</v>
      </c>
      <c r="L223" s="268" t="s">
        <v>91</v>
      </c>
      <c r="M223" s="268"/>
      <c r="N223" s="268"/>
      <c r="O223" s="268"/>
      <c r="P223" s="3"/>
      <c r="Q223" s="278"/>
      <c r="R223" s="279"/>
      <c r="S223" s="279"/>
      <c r="T223" s="280"/>
      <c r="U223" s="26"/>
      <c r="V223" s="27"/>
      <c r="W223" s="27"/>
      <c r="X223" s="27"/>
      <c r="Y223" s="28"/>
      <c r="Z223" s="187"/>
    </row>
    <row r="224" spans="1:28" ht="19.899999999999999" customHeight="1" x14ac:dyDescent="0.15">
      <c r="B224" s="187"/>
      <c r="C224" s="155"/>
      <c r="D224" s="187"/>
      <c r="E224" s="259"/>
      <c r="F224" s="260"/>
      <c r="G224" s="96"/>
      <c r="H224" s="97"/>
      <c r="I224" s="260" t="s">
        <v>92</v>
      </c>
      <c r="J224" s="260"/>
      <c r="K224" s="261">
        <v>506</v>
      </c>
      <c r="L224" s="268" t="s">
        <v>93</v>
      </c>
      <c r="M224" s="268"/>
      <c r="N224" s="268"/>
      <c r="O224" s="268"/>
      <c r="P224" s="3"/>
      <c r="Q224" s="278"/>
      <c r="R224" s="279"/>
      <c r="S224" s="279"/>
      <c r="T224" s="280"/>
      <c r="U224" s="26"/>
      <c r="V224" s="27"/>
      <c r="W224" s="27"/>
      <c r="X224" s="27"/>
      <c r="Y224" s="28"/>
      <c r="Z224" s="187"/>
    </row>
    <row r="225" spans="1:28" ht="19.899999999999999" customHeight="1" x14ac:dyDescent="0.15">
      <c r="B225" s="187"/>
      <c r="C225" s="155"/>
      <c r="D225" s="187"/>
      <c r="E225" s="259"/>
      <c r="F225" s="260"/>
      <c r="G225" s="96"/>
      <c r="H225" s="97"/>
      <c r="I225" s="260"/>
      <c r="J225" s="260"/>
      <c r="K225" s="261">
        <v>507</v>
      </c>
      <c r="L225" s="268" t="s">
        <v>94</v>
      </c>
      <c r="M225" s="268"/>
      <c r="N225" s="268"/>
      <c r="O225" s="268"/>
      <c r="P225" s="3"/>
      <c r="Q225" s="278"/>
      <c r="R225" s="279"/>
      <c r="S225" s="279"/>
      <c r="T225" s="280"/>
      <c r="U225" s="26"/>
      <c r="V225" s="27"/>
      <c r="W225" s="27"/>
      <c r="X225" s="27"/>
      <c r="Y225" s="28"/>
      <c r="Z225" s="187"/>
    </row>
    <row r="226" spans="1:28" ht="30" customHeight="1" x14ac:dyDescent="0.15">
      <c r="A226" s="241">
        <f>IFERROR(IF(AND($P226="○", TRIM($Q226)=""),1001,0),3)</f>
        <v>0</v>
      </c>
      <c r="B226" s="187"/>
      <c r="C226" s="155"/>
      <c r="D226" s="187"/>
      <c r="E226" s="259"/>
      <c r="F226" s="260"/>
      <c r="G226" s="94"/>
      <c r="H226" s="95"/>
      <c r="I226" s="260" t="s">
        <v>9</v>
      </c>
      <c r="J226" s="260"/>
      <c r="K226" s="261">
        <v>508</v>
      </c>
      <c r="L226" s="268" t="s">
        <v>210</v>
      </c>
      <c r="M226" s="268"/>
      <c r="N226" s="268"/>
      <c r="O226" s="268"/>
      <c r="P226" s="3"/>
      <c r="Q226" s="11"/>
      <c r="R226" s="12"/>
      <c r="S226" s="12"/>
      <c r="T226" s="13"/>
      <c r="U226" s="29"/>
      <c r="V226" s="30"/>
      <c r="W226" s="30"/>
      <c r="X226" s="30"/>
      <c r="Y226" s="31"/>
      <c r="Z226" s="187"/>
    </row>
    <row r="227" spans="1:28" ht="19.899999999999999" customHeight="1" x14ac:dyDescent="0.15">
      <c r="A227" s="241">
        <f>IFERROR(IF(AND(TRIM($G227)&lt;&gt;"", $AB227=0),1001,0),3)</f>
        <v>0</v>
      </c>
      <c r="B227" s="187"/>
      <c r="C227" s="155"/>
      <c r="D227" s="187"/>
      <c r="E227" s="259" t="s">
        <v>187</v>
      </c>
      <c r="F227" s="260"/>
      <c r="G227" s="92"/>
      <c r="H227" s="93"/>
      <c r="I227" s="260" t="s">
        <v>95</v>
      </c>
      <c r="J227" s="260"/>
      <c r="K227" s="261">
        <v>510</v>
      </c>
      <c r="L227" s="268" t="s">
        <v>96</v>
      </c>
      <c r="M227" s="268"/>
      <c r="N227" s="268"/>
      <c r="O227" s="268"/>
      <c r="P227" s="3"/>
      <c r="Q227" s="272"/>
      <c r="R227" s="273"/>
      <c r="S227" s="273"/>
      <c r="T227" s="274"/>
      <c r="U227" s="14"/>
      <c r="V227" s="15"/>
      <c r="W227" s="15"/>
      <c r="X227" s="15"/>
      <c r="Y227" s="16"/>
      <c r="Z227" s="187"/>
      <c r="AB227" s="258">
        <f>COUNTIF(P227:P231,"○")</f>
        <v>0</v>
      </c>
    </row>
    <row r="228" spans="1:28" ht="19.899999999999999" customHeight="1" x14ac:dyDescent="0.15">
      <c r="B228" s="187"/>
      <c r="C228" s="155"/>
      <c r="D228" s="187"/>
      <c r="E228" s="259"/>
      <c r="F228" s="260"/>
      <c r="G228" s="96"/>
      <c r="H228" s="97"/>
      <c r="I228" s="260"/>
      <c r="J228" s="260"/>
      <c r="K228" s="261">
        <v>511</v>
      </c>
      <c r="L228" s="268" t="s">
        <v>97</v>
      </c>
      <c r="M228" s="268"/>
      <c r="N228" s="268"/>
      <c r="O228" s="268"/>
      <c r="P228" s="3"/>
      <c r="Q228" s="278"/>
      <c r="R228" s="279"/>
      <c r="S228" s="279"/>
      <c r="T228" s="280"/>
      <c r="U228" s="26"/>
      <c r="V228" s="27"/>
      <c r="W228" s="27"/>
      <c r="X228" s="27"/>
      <c r="Y228" s="28"/>
      <c r="Z228" s="187"/>
    </row>
    <row r="229" spans="1:28" ht="30" customHeight="1" x14ac:dyDescent="0.15">
      <c r="A229" s="241">
        <f>IFERROR(IF(AND($P229="○", TRIM($Q229)=""),1001,0),3)</f>
        <v>0</v>
      </c>
      <c r="B229" s="187"/>
      <c r="C229" s="155"/>
      <c r="D229" s="187"/>
      <c r="E229" s="259"/>
      <c r="F229" s="260"/>
      <c r="G229" s="96"/>
      <c r="H229" s="97"/>
      <c r="I229" s="260"/>
      <c r="J229" s="260"/>
      <c r="K229" s="261">
        <v>512</v>
      </c>
      <c r="L229" s="268" t="s">
        <v>211</v>
      </c>
      <c r="M229" s="268"/>
      <c r="N229" s="268"/>
      <c r="O229" s="268"/>
      <c r="P229" s="3"/>
      <c r="Q229" s="8"/>
      <c r="R229" s="9"/>
      <c r="S229" s="9"/>
      <c r="T229" s="10"/>
      <c r="U229" s="26"/>
      <c r="V229" s="27"/>
      <c r="W229" s="27"/>
      <c r="X229" s="27"/>
      <c r="Y229" s="28"/>
      <c r="Z229" s="187"/>
    </row>
    <row r="230" spans="1:28" ht="19.899999999999999" customHeight="1" x14ac:dyDescent="0.15">
      <c r="B230" s="187"/>
      <c r="C230" s="155"/>
      <c r="D230" s="187"/>
      <c r="E230" s="259"/>
      <c r="F230" s="260"/>
      <c r="G230" s="96"/>
      <c r="H230" s="97"/>
      <c r="I230" s="260" t="s">
        <v>98</v>
      </c>
      <c r="J230" s="260"/>
      <c r="K230" s="261">
        <v>513</v>
      </c>
      <c r="L230" s="268" t="s">
        <v>99</v>
      </c>
      <c r="M230" s="268"/>
      <c r="N230" s="268"/>
      <c r="O230" s="268"/>
      <c r="P230" s="3"/>
      <c r="Q230" s="278"/>
      <c r="R230" s="279"/>
      <c r="S230" s="279"/>
      <c r="T230" s="280"/>
      <c r="U230" s="26"/>
      <c r="V230" s="27"/>
      <c r="W230" s="27"/>
      <c r="X230" s="27"/>
      <c r="Y230" s="28"/>
      <c r="Z230" s="187"/>
    </row>
    <row r="231" spans="1:28" ht="30" customHeight="1" x14ac:dyDescent="0.15">
      <c r="A231" s="241">
        <f>IFERROR(IF(AND($P231="○", TRIM($Q231)=""),1001,0),3)</f>
        <v>0</v>
      </c>
      <c r="B231" s="187"/>
      <c r="C231" s="155"/>
      <c r="D231" s="187"/>
      <c r="E231" s="259"/>
      <c r="F231" s="260"/>
      <c r="G231" s="94"/>
      <c r="H231" s="95"/>
      <c r="I231" s="260"/>
      <c r="J231" s="260"/>
      <c r="K231" s="261">
        <v>514</v>
      </c>
      <c r="L231" s="268" t="s">
        <v>212</v>
      </c>
      <c r="M231" s="268"/>
      <c r="N231" s="268"/>
      <c r="O231" s="268"/>
      <c r="P231" s="3"/>
      <c r="Q231" s="11"/>
      <c r="R231" s="12"/>
      <c r="S231" s="12"/>
      <c r="T231" s="13"/>
      <c r="U231" s="29"/>
      <c r="V231" s="30"/>
      <c r="W231" s="30"/>
      <c r="X231" s="30"/>
      <c r="Y231" s="31"/>
      <c r="Z231" s="187"/>
    </row>
    <row r="232" spans="1:28" ht="19.899999999999999" customHeight="1" x14ac:dyDescent="0.15">
      <c r="A232" s="241">
        <f>IFERROR(IF(AND(TRIM($G232)&lt;&gt;"", $AB232=0),1001,0),3)</f>
        <v>0</v>
      </c>
      <c r="B232" s="187"/>
      <c r="C232" s="155"/>
      <c r="D232" s="187"/>
      <c r="E232" s="259" t="s">
        <v>188</v>
      </c>
      <c r="F232" s="260"/>
      <c r="G232" s="92"/>
      <c r="H232" s="93"/>
      <c r="I232" s="260" t="s">
        <v>189</v>
      </c>
      <c r="J232" s="260"/>
      <c r="K232" s="261">
        <v>520</v>
      </c>
      <c r="L232" s="268" t="s">
        <v>100</v>
      </c>
      <c r="M232" s="268"/>
      <c r="N232" s="268"/>
      <c r="O232" s="268"/>
      <c r="P232" s="3"/>
      <c r="Q232" s="272"/>
      <c r="R232" s="273"/>
      <c r="S232" s="273"/>
      <c r="T232" s="274"/>
      <c r="U232" s="14"/>
      <c r="V232" s="15"/>
      <c r="W232" s="15"/>
      <c r="X232" s="15"/>
      <c r="Y232" s="16"/>
      <c r="Z232" s="187"/>
      <c r="AB232" s="258">
        <f>COUNTIF(P232:P244,"○")</f>
        <v>0</v>
      </c>
    </row>
    <row r="233" spans="1:28" ht="19.899999999999999" customHeight="1" x14ac:dyDescent="0.15">
      <c r="B233" s="187"/>
      <c r="C233" s="155"/>
      <c r="D233" s="187"/>
      <c r="E233" s="259"/>
      <c r="F233" s="260"/>
      <c r="G233" s="96"/>
      <c r="H233" s="97"/>
      <c r="I233" s="260"/>
      <c r="J233" s="260"/>
      <c r="K233" s="261">
        <v>521</v>
      </c>
      <c r="L233" s="268" t="s">
        <v>101</v>
      </c>
      <c r="M233" s="268"/>
      <c r="N233" s="268"/>
      <c r="O233" s="268"/>
      <c r="P233" s="3"/>
      <c r="Q233" s="278"/>
      <c r="R233" s="279"/>
      <c r="S233" s="279"/>
      <c r="T233" s="280"/>
      <c r="U233" s="26"/>
      <c r="V233" s="27"/>
      <c r="W233" s="27"/>
      <c r="X233" s="27"/>
      <c r="Y233" s="28"/>
      <c r="Z233" s="187"/>
    </row>
    <row r="234" spans="1:28" ht="19.899999999999999" customHeight="1" x14ac:dyDescent="0.15">
      <c r="B234" s="187"/>
      <c r="C234" s="155"/>
      <c r="D234" s="187"/>
      <c r="E234" s="259"/>
      <c r="F234" s="260"/>
      <c r="G234" s="96"/>
      <c r="H234" s="97"/>
      <c r="I234" s="260"/>
      <c r="J234" s="260"/>
      <c r="K234" s="261">
        <v>522</v>
      </c>
      <c r="L234" s="268" t="s">
        <v>102</v>
      </c>
      <c r="M234" s="268"/>
      <c r="N234" s="268"/>
      <c r="O234" s="268"/>
      <c r="P234" s="3"/>
      <c r="Q234" s="278"/>
      <c r="R234" s="279"/>
      <c r="S234" s="279"/>
      <c r="T234" s="280"/>
      <c r="U234" s="26"/>
      <c r="V234" s="27"/>
      <c r="W234" s="27"/>
      <c r="X234" s="27"/>
      <c r="Y234" s="28"/>
      <c r="Z234" s="187"/>
    </row>
    <row r="235" spans="1:28" ht="19.899999999999999" customHeight="1" x14ac:dyDescent="0.15">
      <c r="B235" s="187"/>
      <c r="C235" s="155"/>
      <c r="D235" s="187"/>
      <c r="E235" s="259"/>
      <c r="F235" s="260"/>
      <c r="G235" s="96"/>
      <c r="H235" s="97"/>
      <c r="I235" s="260"/>
      <c r="J235" s="260"/>
      <c r="K235" s="261">
        <v>523</v>
      </c>
      <c r="L235" s="268" t="s">
        <v>103</v>
      </c>
      <c r="M235" s="268"/>
      <c r="N235" s="268"/>
      <c r="O235" s="268"/>
      <c r="P235" s="3"/>
      <c r="Q235" s="278"/>
      <c r="R235" s="279"/>
      <c r="S235" s="279"/>
      <c r="T235" s="280"/>
      <c r="U235" s="26"/>
      <c r="V235" s="27"/>
      <c r="W235" s="27"/>
      <c r="X235" s="27"/>
      <c r="Y235" s="28"/>
      <c r="Z235" s="187"/>
    </row>
    <row r="236" spans="1:28" ht="19.899999999999999" customHeight="1" x14ac:dyDescent="0.15">
      <c r="B236" s="187"/>
      <c r="C236" s="155"/>
      <c r="D236" s="187"/>
      <c r="E236" s="259"/>
      <c r="F236" s="260"/>
      <c r="G236" s="96"/>
      <c r="H236" s="97"/>
      <c r="I236" s="260"/>
      <c r="J236" s="260"/>
      <c r="K236" s="261">
        <v>524</v>
      </c>
      <c r="L236" s="268" t="s">
        <v>104</v>
      </c>
      <c r="M236" s="268"/>
      <c r="N236" s="268"/>
      <c r="O236" s="268"/>
      <c r="P236" s="3"/>
      <c r="Q236" s="278"/>
      <c r="R236" s="279"/>
      <c r="S236" s="279"/>
      <c r="T236" s="280"/>
      <c r="U236" s="26"/>
      <c r="V236" s="27"/>
      <c r="W236" s="27"/>
      <c r="X236" s="27"/>
      <c r="Y236" s="28"/>
      <c r="Z236" s="187"/>
    </row>
    <row r="237" spans="1:28" ht="30" customHeight="1" x14ac:dyDescent="0.15">
      <c r="A237" s="241">
        <f>IFERROR(IF(AND($P237="○", TRIM($Q237)=""),1001,0),3)</f>
        <v>0</v>
      </c>
      <c r="B237" s="187"/>
      <c r="C237" s="155"/>
      <c r="D237" s="187"/>
      <c r="E237" s="259"/>
      <c r="F237" s="260"/>
      <c r="G237" s="96"/>
      <c r="H237" s="97"/>
      <c r="I237" s="260"/>
      <c r="J237" s="260"/>
      <c r="K237" s="261">
        <v>525</v>
      </c>
      <c r="L237" s="268" t="s">
        <v>213</v>
      </c>
      <c r="M237" s="268"/>
      <c r="N237" s="268"/>
      <c r="O237" s="268"/>
      <c r="P237" s="3"/>
      <c r="Q237" s="8"/>
      <c r="R237" s="9"/>
      <c r="S237" s="9"/>
      <c r="T237" s="10"/>
      <c r="U237" s="26"/>
      <c r="V237" s="27"/>
      <c r="W237" s="27"/>
      <c r="X237" s="27"/>
      <c r="Y237" s="28"/>
      <c r="Z237" s="187"/>
    </row>
    <row r="238" spans="1:28" ht="19.899999999999999" customHeight="1" x14ac:dyDescent="0.15">
      <c r="B238" s="187"/>
      <c r="C238" s="155"/>
      <c r="D238" s="187"/>
      <c r="E238" s="259"/>
      <c r="F238" s="260"/>
      <c r="G238" s="96"/>
      <c r="H238" s="97"/>
      <c r="I238" s="260"/>
      <c r="J238" s="260"/>
      <c r="K238" s="261">
        <v>526</v>
      </c>
      <c r="L238" s="268" t="s">
        <v>105</v>
      </c>
      <c r="M238" s="268"/>
      <c r="N238" s="268"/>
      <c r="O238" s="268"/>
      <c r="P238" s="3"/>
      <c r="Q238" s="278"/>
      <c r="R238" s="279"/>
      <c r="S238" s="279"/>
      <c r="T238" s="280"/>
      <c r="U238" s="26"/>
      <c r="V238" s="27"/>
      <c r="W238" s="27"/>
      <c r="X238" s="27"/>
      <c r="Y238" s="28"/>
      <c r="Z238" s="187"/>
    </row>
    <row r="239" spans="1:28" ht="19.899999999999999" customHeight="1" x14ac:dyDescent="0.15">
      <c r="B239" s="187"/>
      <c r="C239" s="155"/>
      <c r="D239" s="187"/>
      <c r="E239" s="259"/>
      <c r="F239" s="260"/>
      <c r="G239" s="96"/>
      <c r="H239" s="97"/>
      <c r="I239" s="260"/>
      <c r="J239" s="260"/>
      <c r="K239" s="261">
        <v>527</v>
      </c>
      <c r="L239" s="268" t="s">
        <v>106</v>
      </c>
      <c r="M239" s="268"/>
      <c r="N239" s="268"/>
      <c r="O239" s="268"/>
      <c r="P239" s="3"/>
      <c r="Q239" s="255"/>
      <c r="R239" s="256"/>
      <c r="S239" s="256"/>
      <c r="T239" s="257"/>
      <c r="U239" s="26"/>
      <c r="V239" s="27"/>
      <c r="W239" s="27"/>
      <c r="X239" s="27"/>
      <c r="Y239" s="28"/>
      <c r="Z239" s="187"/>
    </row>
    <row r="240" spans="1:28" ht="19.899999999999999" customHeight="1" x14ac:dyDescent="0.15">
      <c r="B240" s="187"/>
      <c r="C240" s="155"/>
      <c r="D240" s="187"/>
      <c r="E240" s="259"/>
      <c r="F240" s="260"/>
      <c r="G240" s="96"/>
      <c r="H240" s="97"/>
      <c r="I240" s="260" t="s">
        <v>190</v>
      </c>
      <c r="J240" s="260"/>
      <c r="K240" s="261">
        <v>529</v>
      </c>
      <c r="L240" s="268" t="s">
        <v>107</v>
      </c>
      <c r="M240" s="268"/>
      <c r="N240" s="268"/>
      <c r="O240" s="268"/>
      <c r="P240" s="3"/>
      <c r="Q240" s="272"/>
      <c r="R240" s="273"/>
      <c r="S240" s="273"/>
      <c r="T240" s="274"/>
      <c r="U240" s="26"/>
      <c r="V240" s="27"/>
      <c r="W240" s="27"/>
      <c r="X240" s="27"/>
      <c r="Y240" s="28"/>
      <c r="Z240" s="187"/>
    </row>
    <row r="241" spans="1:28" ht="19.899999999999999" customHeight="1" x14ac:dyDescent="0.15">
      <c r="B241" s="187"/>
      <c r="C241" s="155"/>
      <c r="D241" s="187"/>
      <c r="E241" s="259"/>
      <c r="F241" s="260"/>
      <c r="G241" s="96"/>
      <c r="H241" s="97"/>
      <c r="I241" s="260"/>
      <c r="J241" s="260"/>
      <c r="K241" s="261">
        <v>530</v>
      </c>
      <c r="L241" s="268" t="s">
        <v>108</v>
      </c>
      <c r="M241" s="268"/>
      <c r="N241" s="268"/>
      <c r="O241" s="268"/>
      <c r="P241" s="3"/>
      <c r="Q241" s="278"/>
      <c r="R241" s="279"/>
      <c r="S241" s="279"/>
      <c r="T241" s="280"/>
      <c r="U241" s="26"/>
      <c r="V241" s="27"/>
      <c r="W241" s="27"/>
      <c r="X241" s="27"/>
      <c r="Y241" s="28"/>
      <c r="Z241" s="187"/>
    </row>
    <row r="242" spans="1:28" ht="19.899999999999999" customHeight="1" x14ac:dyDescent="0.15">
      <c r="B242" s="187"/>
      <c r="C242" s="155"/>
      <c r="D242" s="187"/>
      <c r="E242" s="259"/>
      <c r="F242" s="260"/>
      <c r="G242" s="96"/>
      <c r="H242" s="97"/>
      <c r="I242" s="260"/>
      <c r="J242" s="260"/>
      <c r="K242" s="261">
        <v>531</v>
      </c>
      <c r="L242" s="268" t="s">
        <v>109</v>
      </c>
      <c r="M242" s="268"/>
      <c r="N242" s="268"/>
      <c r="O242" s="268"/>
      <c r="P242" s="3"/>
      <c r="Q242" s="278"/>
      <c r="R242" s="279"/>
      <c r="S242" s="279"/>
      <c r="T242" s="280"/>
      <c r="U242" s="26"/>
      <c r="V242" s="27"/>
      <c r="W242" s="27"/>
      <c r="X242" s="27"/>
      <c r="Y242" s="28"/>
      <c r="Z242" s="187"/>
    </row>
    <row r="243" spans="1:28" ht="19.899999999999999" customHeight="1" x14ac:dyDescent="0.15">
      <c r="B243" s="187"/>
      <c r="C243" s="155"/>
      <c r="D243" s="187"/>
      <c r="E243" s="259"/>
      <c r="F243" s="260"/>
      <c r="G243" s="96"/>
      <c r="H243" s="97"/>
      <c r="I243" s="260"/>
      <c r="J243" s="260"/>
      <c r="K243" s="261">
        <v>532</v>
      </c>
      <c r="L243" s="268" t="s">
        <v>110</v>
      </c>
      <c r="M243" s="268"/>
      <c r="N243" s="268"/>
      <c r="O243" s="268"/>
      <c r="P243" s="3"/>
      <c r="Q243" s="278"/>
      <c r="R243" s="279"/>
      <c r="S243" s="279"/>
      <c r="T243" s="280"/>
      <c r="U243" s="26"/>
      <c r="V243" s="27"/>
      <c r="W243" s="27"/>
      <c r="X243" s="27"/>
      <c r="Y243" s="28"/>
      <c r="Z243" s="187"/>
    </row>
    <row r="244" spans="1:28" ht="30" customHeight="1" x14ac:dyDescent="0.15">
      <c r="A244" s="241">
        <f>IFERROR(IF(AND($P244="○", TRIM($Q244)=""),1001,0),3)</f>
        <v>0</v>
      </c>
      <c r="B244" s="187"/>
      <c r="C244" s="155"/>
      <c r="D244" s="187"/>
      <c r="E244" s="259"/>
      <c r="F244" s="260"/>
      <c r="G244" s="94"/>
      <c r="H244" s="95"/>
      <c r="I244" s="260"/>
      <c r="J244" s="260"/>
      <c r="K244" s="261">
        <v>533</v>
      </c>
      <c r="L244" s="268" t="s">
        <v>214</v>
      </c>
      <c r="M244" s="268"/>
      <c r="N244" s="268"/>
      <c r="O244" s="268"/>
      <c r="P244" s="3"/>
      <c r="Q244" s="11"/>
      <c r="R244" s="12"/>
      <c r="S244" s="12"/>
      <c r="T244" s="13"/>
      <c r="U244" s="29"/>
      <c r="V244" s="30"/>
      <c r="W244" s="30"/>
      <c r="X244" s="30"/>
      <c r="Y244" s="31"/>
      <c r="Z244" s="187"/>
    </row>
    <row r="245" spans="1:28" ht="19.899999999999999" customHeight="1" x14ac:dyDescent="0.15">
      <c r="A245" s="241">
        <f>IFERROR(IF(AND(TRIM($G245)&lt;&gt;"", $AB245=0),1001,0),3)</f>
        <v>0</v>
      </c>
      <c r="B245" s="187"/>
      <c r="C245" s="155"/>
      <c r="D245" s="187"/>
      <c r="E245" s="259" t="s">
        <v>191</v>
      </c>
      <c r="F245" s="260"/>
      <c r="G245" s="92"/>
      <c r="H245" s="93"/>
      <c r="I245" s="271" t="s">
        <v>196</v>
      </c>
      <c r="J245" s="270"/>
      <c r="K245" s="261">
        <v>540</v>
      </c>
      <c r="L245" s="268" t="s">
        <v>111</v>
      </c>
      <c r="M245" s="268"/>
      <c r="N245" s="268"/>
      <c r="O245" s="268"/>
      <c r="P245" s="3"/>
      <c r="Q245" s="272"/>
      <c r="R245" s="273"/>
      <c r="S245" s="273"/>
      <c r="T245" s="274"/>
      <c r="U245" s="14"/>
      <c r="V245" s="15"/>
      <c r="W245" s="15"/>
      <c r="X245" s="15"/>
      <c r="Y245" s="16"/>
      <c r="Z245" s="187"/>
      <c r="AB245" s="258">
        <f>COUNTIF(P245:P247,"○")</f>
        <v>0</v>
      </c>
    </row>
    <row r="246" spans="1:28" ht="19.899999999999999" customHeight="1" x14ac:dyDescent="0.15">
      <c r="B246" s="187"/>
      <c r="C246" s="155"/>
      <c r="D246" s="187"/>
      <c r="E246" s="259"/>
      <c r="F246" s="260"/>
      <c r="G246" s="96"/>
      <c r="H246" s="97"/>
      <c r="I246" s="277"/>
      <c r="J246" s="276"/>
      <c r="K246" s="261">
        <v>541</v>
      </c>
      <c r="L246" s="268" t="s">
        <v>112</v>
      </c>
      <c r="M246" s="268"/>
      <c r="N246" s="268"/>
      <c r="O246" s="268"/>
      <c r="P246" s="3"/>
      <c r="Q246" s="278"/>
      <c r="R246" s="279"/>
      <c r="S246" s="279"/>
      <c r="T246" s="280"/>
      <c r="U246" s="26"/>
      <c r="V246" s="27"/>
      <c r="W246" s="27"/>
      <c r="X246" s="27"/>
      <c r="Y246" s="28"/>
      <c r="Z246" s="187"/>
    </row>
    <row r="247" spans="1:28" ht="30" customHeight="1" x14ac:dyDescent="0.15">
      <c r="A247" s="241">
        <f>IFERROR(IF(AND($P247="○", TRIM($Q247)=""),1001,0),3)</f>
        <v>0</v>
      </c>
      <c r="B247" s="187"/>
      <c r="C247" s="155"/>
      <c r="D247" s="187"/>
      <c r="E247" s="259"/>
      <c r="F247" s="260"/>
      <c r="G247" s="94"/>
      <c r="H247" s="95"/>
      <c r="I247" s="282"/>
      <c r="J247" s="251"/>
      <c r="K247" s="261">
        <v>542</v>
      </c>
      <c r="L247" s="268" t="s">
        <v>215</v>
      </c>
      <c r="M247" s="268"/>
      <c r="N247" s="268"/>
      <c r="O247" s="268"/>
      <c r="P247" s="3"/>
      <c r="Q247" s="11"/>
      <c r="R247" s="12"/>
      <c r="S247" s="12"/>
      <c r="T247" s="13"/>
      <c r="U247" s="29"/>
      <c r="V247" s="30"/>
      <c r="W247" s="30"/>
      <c r="X247" s="30"/>
      <c r="Y247" s="31"/>
      <c r="Z247" s="187"/>
    </row>
    <row r="248" spans="1:28" ht="19.899999999999999" customHeight="1" x14ac:dyDescent="0.15">
      <c r="A248" s="241">
        <f>IFERROR(IF(AND(TRIM($G248)&lt;&gt;"", $AB248=0),1001,0),3)</f>
        <v>0</v>
      </c>
      <c r="B248" s="187"/>
      <c r="C248" s="155"/>
      <c r="D248" s="187"/>
      <c r="E248" s="259" t="s">
        <v>192</v>
      </c>
      <c r="F248" s="260"/>
      <c r="G248" s="92"/>
      <c r="H248" s="93"/>
      <c r="I248" s="271" t="s">
        <v>196</v>
      </c>
      <c r="J248" s="270"/>
      <c r="K248" s="261">
        <v>550</v>
      </c>
      <c r="L248" s="268" t="s">
        <v>113</v>
      </c>
      <c r="M248" s="268"/>
      <c r="N248" s="268"/>
      <c r="O248" s="268"/>
      <c r="P248" s="3"/>
      <c r="Q248" s="272"/>
      <c r="R248" s="273"/>
      <c r="S248" s="273"/>
      <c r="T248" s="274"/>
      <c r="U248" s="14"/>
      <c r="V248" s="15"/>
      <c r="W248" s="15"/>
      <c r="X248" s="15"/>
      <c r="Y248" s="16"/>
      <c r="Z248" s="187"/>
      <c r="AB248" s="258">
        <f>COUNTIF(P248:P255,"○")</f>
        <v>0</v>
      </c>
    </row>
    <row r="249" spans="1:28" ht="19.899999999999999" customHeight="1" x14ac:dyDescent="0.15">
      <c r="B249" s="187"/>
      <c r="C249" s="155"/>
      <c r="D249" s="187"/>
      <c r="E249" s="259"/>
      <c r="F249" s="260"/>
      <c r="G249" s="96"/>
      <c r="H249" s="97"/>
      <c r="I249" s="277"/>
      <c r="J249" s="276"/>
      <c r="K249" s="261">
        <v>551</v>
      </c>
      <c r="L249" s="268" t="s">
        <v>114</v>
      </c>
      <c r="M249" s="268"/>
      <c r="N249" s="268"/>
      <c r="O249" s="268"/>
      <c r="P249" s="3"/>
      <c r="Q249" s="278"/>
      <c r="R249" s="279"/>
      <c r="S249" s="279"/>
      <c r="T249" s="280"/>
      <c r="U249" s="26"/>
      <c r="V249" s="27"/>
      <c r="W249" s="27"/>
      <c r="X249" s="27"/>
      <c r="Y249" s="28"/>
      <c r="Z249" s="187"/>
    </row>
    <row r="250" spans="1:28" ht="19.899999999999999" customHeight="1" x14ac:dyDescent="0.15">
      <c r="B250" s="187"/>
      <c r="C250" s="155"/>
      <c r="D250" s="187"/>
      <c r="E250" s="259"/>
      <c r="F250" s="260"/>
      <c r="G250" s="96"/>
      <c r="H250" s="97"/>
      <c r="I250" s="277"/>
      <c r="J250" s="276"/>
      <c r="K250" s="261">
        <v>552</v>
      </c>
      <c r="L250" s="268" t="s">
        <v>115</v>
      </c>
      <c r="M250" s="268"/>
      <c r="N250" s="268"/>
      <c r="O250" s="268"/>
      <c r="P250" s="3"/>
      <c r="Q250" s="278"/>
      <c r="R250" s="279"/>
      <c r="S250" s="279"/>
      <c r="T250" s="280"/>
      <c r="U250" s="26"/>
      <c r="V250" s="27"/>
      <c r="W250" s="27"/>
      <c r="X250" s="27"/>
      <c r="Y250" s="28"/>
      <c r="Z250" s="187"/>
    </row>
    <row r="251" spans="1:28" ht="19.899999999999999" customHeight="1" x14ac:dyDescent="0.15">
      <c r="B251" s="187"/>
      <c r="C251" s="155"/>
      <c r="D251" s="187"/>
      <c r="E251" s="259"/>
      <c r="F251" s="260"/>
      <c r="G251" s="96"/>
      <c r="H251" s="97"/>
      <c r="I251" s="277"/>
      <c r="J251" s="276"/>
      <c r="K251" s="261">
        <v>553</v>
      </c>
      <c r="L251" s="268" t="s">
        <v>116</v>
      </c>
      <c r="M251" s="268"/>
      <c r="N251" s="268"/>
      <c r="O251" s="268"/>
      <c r="P251" s="3"/>
      <c r="Q251" s="278"/>
      <c r="R251" s="279"/>
      <c r="S251" s="279"/>
      <c r="T251" s="280"/>
      <c r="U251" s="26"/>
      <c r="V251" s="27"/>
      <c r="W251" s="27"/>
      <c r="X251" s="27"/>
      <c r="Y251" s="28"/>
      <c r="Z251" s="187"/>
    </row>
    <row r="252" spans="1:28" ht="19.899999999999999" customHeight="1" x14ac:dyDescent="0.15">
      <c r="B252" s="187"/>
      <c r="C252" s="155"/>
      <c r="D252" s="187"/>
      <c r="E252" s="259"/>
      <c r="F252" s="260"/>
      <c r="G252" s="96"/>
      <c r="H252" s="97"/>
      <c r="I252" s="277"/>
      <c r="J252" s="276"/>
      <c r="K252" s="261">
        <v>554</v>
      </c>
      <c r="L252" s="268" t="s">
        <v>117</v>
      </c>
      <c r="M252" s="268"/>
      <c r="N252" s="268"/>
      <c r="O252" s="268"/>
      <c r="P252" s="3"/>
      <c r="Q252" s="278"/>
      <c r="R252" s="279"/>
      <c r="S252" s="279"/>
      <c r="T252" s="280"/>
      <c r="U252" s="26"/>
      <c r="V252" s="27"/>
      <c r="W252" s="27"/>
      <c r="X252" s="27"/>
      <c r="Y252" s="28"/>
      <c r="Z252" s="187"/>
    </row>
    <row r="253" spans="1:28" ht="19.899999999999999" customHeight="1" x14ac:dyDescent="0.15">
      <c r="B253" s="187"/>
      <c r="C253" s="155"/>
      <c r="D253" s="187"/>
      <c r="E253" s="259"/>
      <c r="F253" s="260"/>
      <c r="G253" s="96"/>
      <c r="H253" s="97"/>
      <c r="I253" s="277"/>
      <c r="J253" s="276"/>
      <c r="K253" s="261">
        <v>555</v>
      </c>
      <c r="L253" s="268" t="s">
        <v>118</v>
      </c>
      <c r="M253" s="268"/>
      <c r="N253" s="268"/>
      <c r="O253" s="268"/>
      <c r="P253" s="3"/>
      <c r="Q253" s="278"/>
      <c r="R253" s="279"/>
      <c r="S253" s="279"/>
      <c r="T253" s="280"/>
      <c r="U253" s="26"/>
      <c r="V253" s="27"/>
      <c r="W253" s="27"/>
      <c r="X253" s="27"/>
      <c r="Y253" s="28"/>
      <c r="Z253" s="187"/>
    </row>
    <row r="254" spans="1:28" ht="19.899999999999999" customHeight="1" x14ac:dyDescent="0.15">
      <c r="B254" s="187"/>
      <c r="C254" s="155"/>
      <c r="D254" s="187"/>
      <c r="E254" s="259"/>
      <c r="F254" s="260"/>
      <c r="G254" s="96"/>
      <c r="H254" s="97"/>
      <c r="I254" s="277"/>
      <c r="J254" s="276"/>
      <c r="K254" s="261">
        <v>556</v>
      </c>
      <c r="L254" s="268" t="s">
        <v>119</v>
      </c>
      <c r="M254" s="268"/>
      <c r="N254" s="268"/>
      <c r="O254" s="268"/>
      <c r="P254" s="3"/>
      <c r="Q254" s="278"/>
      <c r="R254" s="279"/>
      <c r="S254" s="279"/>
      <c r="T254" s="280"/>
      <c r="U254" s="26"/>
      <c r="V254" s="27"/>
      <c r="W254" s="27"/>
      <c r="X254" s="27"/>
      <c r="Y254" s="28"/>
      <c r="Z254" s="187"/>
    </row>
    <row r="255" spans="1:28" ht="30" customHeight="1" x14ac:dyDescent="0.15">
      <c r="A255" s="241">
        <f>IFERROR(IF(AND($P255="○", TRIM($Q255)=""),1001,0),3)</f>
        <v>0</v>
      </c>
      <c r="B255" s="187"/>
      <c r="C255" s="155"/>
      <c r="D255" s="187"/>
      <c r="E255" s="259"/>
      <c r="F255" s="260"/>
      <c r="G255" s="94"/>
      <c r="H255" s="95"/>
      <c r="I255" s="282"/>
      <c r="J255" s="251"/>
      <c r="K255" s="261">
        <v>557</v>
      </c>
      <c r="L255" s="260" t="s">
        <v>216</v>
      </c>
      <c r="M255" s="260"/>
      <c r="N255" s="260"/>
      <c r="O255" s="260"/>
      <c r="P255" s="3"/>
      <c r="Q255" s="11"/>
      <c r="R255" s="12"/>
      <c r="S255" s="12"/>
      <c r="T255" s="13"/>
      <c r="U255" s="29"/>
      <c r="V255" s="30"/>
      <c r="W255" s="30"/>
      <c r="X255" s="30"/>
      <c r="Y255" s="31"/>
      <c r="Z255" s="187"/>
    </row>
    <row r="256" spans="1:28" ht="19.899999999999999" customHeight="1" x14ac:dyDescent="0.15">
      <c r="A256" s="241">
        <f>IFERROR(IF(AND(TRIM($G256)&lt;&gt;"", $AB256=0),1001,0),3)</f>
        <v>0</v>
      </c>
      <c r="B256" s="187"/>
      <c r="C256" s="155"/>
      <c r="D256" s="187"/>
      <c r="E256" s="259" t="s">
        <v>193</v>
      </c>
      <c r="F256" s="260"/>
      <c r="G256" s="92"/>
      <c r="H256" s="93"/>
      <c r="I256" s="271" t="s">
        <v>196</v>
      </c>
      <c r="J256" s="270"/>
      <c r="K256" s="261">
        <v>560</v>
      </c>
      <c r="L256" s="268" t="s">
        <v>120</v>
      </c>
      <c r="M256" s="268"/>
      <c r="N256" s="268"/>
      <c r="O256" s="268"/>
      <c r="P256" s="3"/>
      <c r="Q256" s="272"/>
      <c r="R256" s="273"/>
      <c r="S256" s="273"/>
      <c r="T256" s="274"/>
      <c r="U256" s="14"/>
      <c r="V256" s="15"/>
      <c r="W256" s="15"/>
      <c r="X256" s="15"/>
      <c r="Y256" s="16"/>
      <c r="Z256" s="187"/>
      <c r="AB256" s="258">
        <f>COUNTIF(P256:P260,"○")</f>
        <v>0</v>
      </c>
    </row>
    <row r="257" spans="1:28" ht="19.899999999999999" customHeight="1" x14ac:dyDescent="0.15">
      <c r="B257" s="187"/>
      <c r="C257" s="155"/>
      <c r="D257" s="187"/>
      <c r="E257" s="259"/>
      <c r="F257" s="260"/>
      <c r="G257" s="96"/>
      <c r="H257" s="97"/>
      <c r="I257" s="277"/>
      <c r="J257" s="276"/>
      <c r="K257" s="261">
        <v>561</v>
      </c>
      <c r="L257" s="268" t="s">
        <v>121</v>
      </c>
      <c r="M257" s="268"/>
      <c r="N257" s="268"/>
      <c r="O257" s="268"/>
      <c r="P257" s="3"/>
      <c r="Q257" s="278"/>
      <c r="R257" s="279"/>
      <c r="S257" s="279"/>
      <c r="T257" s="280"/>
      <c r="U257" s="26"/>
      <c r="V257" s="27"/>
      <c r="W257" s="27"/>
      <c r="X257" s="27"/>
      <c r="Y257" s="28"/>
      <c r="Z257" s="187"/>
    </row>
    <row r="258" spans="1:28" ht="19.899999999999999" customHeight="1" x14ac:dyDescent="0.15">
      <c r="B258" s="187"/>
      <c r="C258" s="155"/>
      <c r="D258" s="187"/>
      <c r="E258" s="259"/>
      <c r="F258" s="260"/>
      <c r="G258" s="96"/>
      <c r="H258" s="97"/>
      <c r="I258" s="277"/>
      <c r="J258" s="276"/>
      <c r="K258" s="261">
        <v>562</v>
      </c>
      <c r="L258" s="268" t="s">
        <v>122</v>
      </c>
      <c r="M258" s="268"/>
      <c r="N258" s="268"/>
      <c r="O258" s="268"/>
      <c r="P258" s="3"/>
      <c r="Q258" s="278"/>
      <c r="R258" s="279"/>
      <c r="S258" s="279"/>
      <c r="T258" s="280"/>
      <c r="U258" s="26"/>
      <c r="V258" s="27"/>
      <c r="W258" s="27"/>
      <c r="X258" s="27"/>
      <c r="Y258" s="28"/>
      <c r="Z258" s="187"/>
    </row>
    <row r="259" spans="1:28" ht="19.899999999999999" customHeight="1" x14ac:dyDescent="0.15">
      <c r="B259" s="187"/>
      <c r="C259" s="155"/>
      <c r="D259" s="187"/>
      <c r="E259" s="259"/>
      <c r="F259" s="260"/>
      <c r="G259" s="96"/>
      <c r="H259" s="97"/>
      <c r="I259" s="277"/>
      <c r="J259" s="276"/>
      <c r="K259" s="261">
        <v>563</v>
      </c>
      <c r="L259" s="268" t="s">
        <v>123</v>
      </c>
      <c r="M259" s="268"/>
      <c r="N259" s="268"/>
      <c r="O259" s="268"/>
      <c r="P259" s="3"/>
      <c r="Q259" s="278"/>
      <c r="R259" s="279"/>
      <c r="S259" s="279"/>
      <c r="T259" s="280"/>
      <c r="U259" s="26"/>
      <c r="V259" s="27"/>
      <c r="W259" s="27"/>
      <c r="X259" s="27"/>
      <c r="Y259" s="28"/>
      <c r="Z259" s="187"/>
    </row>
    <row r="260" spans="1:28" ht="30" customHeight="1" x14ac:dyDescent="0.15">
      <c r="A260" s="241">
        <f>IFERROR(IF(AND($P260="○", TRIM($Q260)=""),1001,0),3)</f>
        <v>0</v>
      </c>
      <c r="B260" s="187"/>
      <c r="C260" s="155"/>
      <c r="D260" s="187"/>
      <c r="E260" s="259"/>
      <c r="F260" s="260"/>
      <c r="G260" s="94"/>
      <c r="H260" s="95"/>
      <c r="I260" s="282"/>
      <c r="J260" s="251"/>
      <c r="K260" s="261">
        <v>564</v>
      </c>
      <c r="L260" s="260" t="s">
        <v>217</v>
      </c>
      <c r="M260" s="260"/>
      <c r="N260" s="260"/>
      <c r="O260" s="260"/>
      <c r="P260" s="3"/>
      <c r="Q260" s="11"/>
      <c r="R260" s="12"/>
      <c r="S260" s="12"/>
      <c r="T260" s="13"/>
      <c r="U260" s="29"/>
      <c r="V260" s="30"/>
      <c r="W260" s="30"/>
      <c r="X260" s="30"/>
      <c r="Y260" s="31"/>
      <c r="Z260" s="187"/>
    </row>
    <row r="261" spans="1:28" ht="19.899999999999999" customHeight="1" x14ac:dyDescent="0.15">
      <c r="A261" s="241">
        <f>IFERROR(IF(AND(TRIM($G261)&lt;&gt;"", $AB261=0),1001,0),3)</f>
        <v>0</v>
      </c>
      <c r="B261" s="187"/>
      <c r="C261" s="155"/>
      <c r="D261" s="187"/>
      <c r="E261" s="259" t="s">
        <v>194</v>
      </c>
      <c r="F261" s="260"/>
      <c r="G261" s="92"/>
      <c r="H261" s="93"/>
      <c r="I261" s="271" t="s">
        <v>126</v>
      </c>
      <c r="J261" s="270"/>
      <c r="K261" s="261">
        <v>570</v>
      </c>
      <c r="L261" s="268" t="s">
        <v>127</v>
      </c>
      <c r="M261" s="268"/>
      <c r="N261" s="268"/>
      <c r="O261" s="268"/>
      <c r="P261" s="3"/>
      <c r="Q261" s="272"/>
      <c r="R261" s="273"/>
      <c r="S261" s="273"/>
      <c r="T261" s="274"/>
      <c r="U261" s="14"/>
      <c r="V261" s="15"/>
      <c r="W261" s="15"/>
      <c r="X261" s="15"/>
      <c r="Y261" s="16"/>
      <c r="Z261" s="187"/>
      <c r="AB261" s="258">
        <f>COUNTIF(P261:P265,"○")</f>
        <v>0</v>
      </c>
    </row>
    <row r="262" spans="1:28" ht="19.899999999999999" customHeight="1" x14ac:dyDescent="0.15">
      <c r="B262" s="187"/>
      <c r="C262" s="155"/>
      <c r="D262" s="187"/>
      <c r="E262" s="259"/>
      <c r="F262" s="260"/>
      <c r="G262" s="96"/>
      <c r="H262" s="97"/>
      <c r="I262" s="277"/>
      <c r="J262" s="276"/>
      <c r="K262" s="261">
        <v>571</v>
      </c>
      <c r="L262" s="268" t="s">
        <v>128</v>
      </c>
      <c r="M262" s="268"/>
      <c r="N262" s="268"/>
      <c r="O262" s="268"/>
      <c r="P262" s="3"/>
      <c r="Q262" s="278"/>
      <c r="R262" s="279"/>
      <c r="S262" s="279"/>
      <c r="T262" s="280"/>
      <c r="U262" s="26"/>
      <c r="V262" s="27"/>
      <c r="W262" s="27"/>
      <c r="X262" s="27"/>
      <c r="Y262" s="28"/>
      <c r="Z262" s="187"/>
    </row>
    <row r="263" spans="1:28" ht="30" customHeight="1" x14ac:dyDescent="0.15">
      <c r="A263" s="241">
        <f>IFERROR(IF(AND($P263="○", TRIM($Q263)=""),1001,0),3)</f>
        <v>0</v>
      </c>
      <c r="B263" s="187"/>
      <c r="C263" s="155"/>
      <c r="D263" s="187"/>
      <c r="E263" s="259"/>
      <c r="F263" s="260"/>
      <c r="G263" s="96"/>
      <c r="H263" s="97"/>
      <c r="I263" s="277"/>
      <c r="J263" s="276"/>
      <c r="K263" s="261">
        <v>572</v>
      </c>
      <c r="L263" s="268" t="s">
        <v>218</v>
      </c>
      <c r="M263" s="268"/>
      <c r="N263" s="268"/>
      <c r="O263" s="268"/>
      <c r="P263" s="3"/>
      <c r="Q263" s="8"/>
      <c r="R263" s="9"/>
      <c r="S263" s="9"/>
      <c r="T263" s="10"/>
      <c r="U263" s="26"/>
      <c r="V263" s="27"/>
      <c r="W263" s="27"/>
      <c r="X263" s="27"/>
      <c r="Y263" s="28"/>
      <c r="Z263" s="187"/>
    </row>
    <row r="264" spans="1:28" ht="19.899999999999999" customHeight="1" x14ac:dyDescent="0.15">
      <c r="B264" s="187"/>
      <c r="C264" s="155"/>
      <c r="D264" s="187"/>
      <c r="E264" s="259"/>
      <c r="F264" s="260"/>
      <c r="G264" s="96"/>
      <c r="H264" s="97"/>
      <c r="I264" s="277"/>
      <c r="J264" s="276"/>
      <c r="K264" s="261">
        <v>573</v>
      </c>
      <c r="L264" s="268" t="s">
        <v>129</v>
      </c>
      <c r="M264" s="268"/>
      <c r="N264" s="268"/>
      <c r="O264" s="268"/>
      <c r="P264" s="3"/>
      <c r="Q264" s="278"/>
      <c r="R264" s="279"/>
      <c r="S264" s="279"/>
      <c r="T264" s="280"/>
      <c r="U264" s="26"/>
      <c r="V264" s="27"/>
      <c r="W264" s="27"/>
      <c r="X264" s="27"/>
      <c r="Y264" s="28"/>
      <c r="Z264" s="187"/>
    </row>
    <row r="265" spans="1:28" ht="19.899999999999999" customHeight="1" x14ac:dyDescent="0.15">
      <c r="B265" s="187"/>
      <c r="C265" s="155"/>
      <c r="D265" s="187"/>
      <c r="E265" s="259"/>
      <c r="F265" s="260"/>
      <c r="G265" s="94"/>
      <c r="H265" s="95"/>
      <c r="I265" s="282"/>
      <c r="J265" s="251"/>
      <c r="K265" s="261">
        <v>574</v>
      </c>
      <c r="L265" s="268" t="s">
        <v>130</v>
      </c>
      <c r="M265" s="268"/>
      <c r="N265" s="268"/>
      <c r="O265" s="268"/>
      <c r="P265" s="3"/>
      <c r="Q265" s="255"/>
      <c r="R265" s="256"/>
      <c r="S265" s="256"/>
      <c r="T265" s="257"/>
      <c r="U265" s="29"/>
      <c r="V265" s="30"/>
      <c r="W265" s="30"/>
      <c r="X265" s="30"/>
      <c r="Y265" s="31"/>
      <c r="Z265" s="187"/>
    </row>
    <row r="266" spans="1:28" ht="19.899999999999999" customHeight="1" x14ac:dyDescent="0.15">
      <c r="A266" s="241">
        <f>IFERROR(IF(AND(TRIM($G266)&lt;&gt;"", $AB266=0),1001,0),3)</f>
        <v>0</v>
      </c>
      <c r="B266" s="187"/>
      <c r="C266" s="155"/>
      <c r="D266" s="187"/>
      <c r="E266" s="269" t="s">
        <v>197</v>
      </c>
      <c r="F266" s="270"/>
      <c r="G266" s="92"/>
      <c r="H266" s="93"/>
      <c r="I266" s="283" t="s">
        <v>131</v>
      </c>
      <c r="J266" s="259"/>
      <c r="K266" s="261">
        <v>580</v>
      </c>
      <c r="L266" s="268" t="s">
        <v>131</v>
      </c>
      <c r="M266" s="268"/>
      <c r="N266" s="268"/>
      <c r="O266" s="268"/>
      <c r="P266" s="3"/>
      <c r="Q266" s="272"/>
      <c r="R266" s="273"/>
      <c r="S266" s="273"/>
      <c r="T266" s="274"/>
      <c r="U266" s="14"/>
      <c r="V266" s="15"/>
      <c r="W266" s="15"/>
      <c r="X266" s="15"/>
      <c r="Y266" s="16"/>
      <c r="Z266" s="187"/>
      <c r="AB266" s="258">
        <f>COUNTIF(P266:P279,"○")</f>
        <v>0</v>
      </c>
    </row>
    <row r="267" spans="1:28" ht="19.899999999999999" customHeight="1" x14ac:dyDescent="0.15">
      <c r="B267" s="187"/>
      <c r="C267" s="155"/>
      <c r="D267" s="187"/>
      <c r="E267" s="275"/>
      <c r="F267" s="276"/>
      <c r="G267" s="96"/>
      <c r="H267" s="97"/>
      <c r="I267" s="271" t="s">
        <v>132</v>
      </c>
      <c r="J267" s="270"/>
      <c r="K267" s="261">
        <v>581</v>
      </c>
      <c r="L267" s="268" t="s">
        <v>133</v>
      </c>
      <c r="M267" s="268"/>
      <c r="N267" s="268"/>
      <c r="O267" s="268"/>
      <c r="P267" s="3"/>
      <c r="Q267" s="278"/>
      <c r="R267" s="279"/>
      <c r="S267" s="279"/>
      <c r="T267" s="280"/>
      <c r="U267" s="26"/>
      <c r="V267" s="27"/>
      <c r="W267" s="27"/>
      <c r="X267" s="27"/>
      <c r="Y267" s="28"/>
      <c r="Z267" s="187"/>
    </row>
    <row r="268" spans="1:28" ht="19.899999999999999" customHeight="1" x14ac:dyDescent="0.15">
      <c r="B268" s="187"/>
      <c r="C268" s="155"/>
      <c r="D268" s="187"/>
      <c r="E268" s="275"/>
      <c r="F268" s="276"/>
      <c r="G268" s="96"/>
      <c r="H268" s="97"/>
      <c r="I268" s="277"/>
      <c r="J268" s="276"/>
      <c r="K268" s="261">
        <v>582</v>
      </c>
      <c r="L268" s="268" t="s">
        <v>134</v>
      </c>
      <c r="M268" s="268"/>
      <c r="N268" s="268"/>
      <c r="O268" s="268"/>
      <c r="P268" s="3"/>
      <c r="Q268" s="278"/>
      <c r="R268" s="279"/>
      <c r="S268" s="279"/>
      <c r="T268" s="280"/>
      <c r="U268" s="26"/>
      <c r="V268" s="27"/>
      <c r="W268" s="27"/>
      <c r="X268" s="27"/>
      <c r="Y268" s="28"/>
      <c r="Z268" s="187"/>
    </row>
    <row r="269" spans="1:28" ht="19.899999999999999" customHeight="1" x14ac:dyDescent="0.15">
      <c r="B269" s="187"/>
      <c r="C269" s="155"/>
      <c r="D269" s="187"/>
      <c r="E269" s="275"/>
      <c r="F269" s="276"/>
      <c r="G269" s="96"/>
      <c r="H269" s="97"/>
      <c r="I269" s="277"/>
      <c r="J269" s="276"/>
      <c r="K269" s="261">
        <v>583</v>
      </c>
      <c r="L269" s="268" t="s">
        <v>135</v>
      </c>
      <c r="M269" s="268"/>
      <c r="N269" s="268"/>
      <c r="O269" s="268"/>
      <c r="P269" s="3"/>
      <c r="Q269" s="278"/>
      <c r="R269" s="279"/>
      <c r="S269" s="279"/>
      <c r="T269" s="280"/>
      <c r="U269" s="26"/>
      <c r="V269" s="27"/>
      <c r="W269" s="27"/>
      <c r="X269" s="27"/>
      <c r="Y269" s="28"/>
      <c r="Z269" s="187"/>
    </row>
    <row r="270" spans="1:28" ht="19.899999999999999" customHeight="1" x14ac:dyDescent="0.15">
      <c r="B270" s="187"/>
      <c r="C270" s="155"/>
      <c r="D270" s="187"/>
      <c r="E270" s="275"/>
      <c r="F270" s="276"/>
      <c r="G270" s="96"/>
      <c r="H270" s="97"/>
      <c r="I270" s="277"/>
      <c r="J270" s="276"/>
      <c r="K270" s="261">
        <v>584</v>
      </c>
      <c r="L270" s="268" t="s">
        <v>136</v>
      </c>
      <c r="M270" s="268"/>
      <c r="N270" s="268"/>
      <c r="O270" s="268"/>
      <c r="P270" s="3"/>
      <c r="Q270" s="278"/>
      <c r="R270" s="279"/>
      <c r="S270" s="279"/>
      <c r="T270" s="280"/>
      <c r="U270" s="26"/>
      <c r="V270" s="27"/>
      <c r="W270" s="27"/>
      <c r="X270" s="27"/>
      <c r="Y270" s="28"/>
      <c r="Z270" s="187"/>
    </row>
    <row r="271" spans="1:28" ht="19.899999999999999" customHeight="1" x14ac:dyDescent="0.15">
      <c r="B271" s="187"/>
      <c r="C271" s="155"/>
      <c r="D271" s="187"/>
      <c r="E271" s="275"/>
      <c r="F271" s="276"/>
      <c r="G271" s="96"/>
      <c r="H271" s="97"/>
      <c r="I271" s="277"/>
      <c r="J271" s="276"/>
      <c r="K271" s="261">
        <v>585</v>
      </c>
      <c r="L271" s="268" t="s">
        <v>137</v>
      </c>
      <c r="M271" s="268"/>
      <c r="N271" s="268"/>
      <c r="O271" s="268"/>
      <c r="P271" s="3"/>
      <c r="Q271" s="278"/>
      <c r="R271" s="279"/>
      <c r="S271" s="279"/>
      <c r="T271" s="280"/>
      <c r="U271" s="26"/>
      <c r="V271" s="27"/>
      <c r="W271" s="27"/>
      <c r="X271" s="27"/>
      <c r="Y271" s="28"/>
      <c r="Z271" s="187"/>
    </row>
    <row r="272" spans="1:28" ht="19.899999999999999" customHeight="1" x14ac:dyDescent="0.15">
      <c r="B272" s="187"/>
      <c r="C272" s="155"/>
      <c r="D272" s="187"/>
      <c r="E272" s="275"/>
      <c r="F272" s="276"/>
      <c r="G272" s="96"/>
      <c r="H272" s="97"/>
      <c r="I272" s="277"/>
      <c r="J272" s="276"/>
      <c r="K272" s="261">
        <v>586</v>
      </c>
      <c r="L272" s="268" t="s">
        <v>138</v>
      </c>
      <c r="M272" s="268"/>
      <c r="N272" s="268"/>
      <c r="O272" s="268"/>
      <c r="P272" s="3"/>
      <c r="Q272" s="278"/>
      <c r="R272" s="279"/>
      <c r="S272" s="279"/>
      <c r="T272" s="280"/>
      <c r="U272" s="26"/>
      <c r="V272" s="27"/>
      <c r="W272" s="27"/>
      <c r="X272" s="27"/>
      <c r="Y272" s="28"/>
      <c r="Z272" s="187"/>
    </row>
    <row r="273" spans="1:28" ht="19.899999999999999" customHeight="1" x14ac:dyDescent="0.15">
      <c r="B273" s="187"/>
      <c r="C273" s="155"/>
      <c r="D273" s="187"/>
      <c r="E273" s="275"/>
      <c r="F273" s="276"/>
      <c r="G273" s="96"/>
      <c r="H273" s="97"/>
      <c r="I273" s="277"/>
      <c r="J273" s="276"/>
      <c r="K273" s="261">
        <v>587</v>
      </c>
      <c r="L273" s="268" t="s">
        <v>139</v>
      </c>
      <c r="M273" s="268"/>
      <c r="N273" s="268"/>
      <c r="O273" s="268"/>
      <c r="P273" s="3"/>
      <c r="Q273" s="278"/>
      <c r="R273" s="279"/>
      <c r="S273" s="279"/>
      <c r="T273" s="280"/>
      <c r="U273" s="26"/>
      <c r="V273" s="27"/>
      <c r="W273" s="27"/>
      <c r="X273" s="27"/>
      <c r="Y273" s="28"/>
      <c r="Z273" s="187"/>
    </row>
    <row r="274" spans="1:28" ht="19.899999999999999" customHeight="1" x14ac:dyDescent="0.15">
      <c r="B274" s="187"/>
      <c r="C274" s="155"/>
      <c r="D274" s="187"/>
      <c r="E274" s="275"/>
      <c r="F274" s="276"/>
      <c r="G274" s="96"/>
      <c r="H274" s="97"/>
      <c r="I274" s="277"/>
      <c r="J274" s="276"/>
      <c r="K274" s="261">
        <v>588</v>
      </c>
      <c r="L274" s="268" t="s">
        <v>140</v>
      </c>
      <c r="M274" s="268"/>
      <c r="N274" s="268"/>
      <c r="O274" s="268"/>
      <c r="P274" s="3"/>
      <c r="Q274" s="278"/>
      <c r="R274" s="279"/>
      <c r="S274" s="279"/>
      <c r="T274" s="280"/>
      <c r="U274" s="26"/>
      <c r="V274" s="27"/>
      <c r="W274" s="27"/>
      <c r="X274" s="27"/>
      <c r="Y274" s="28"/>
      <c r="Z274" s="187"/>
    </row>
    <row r="275" spans="1:28" ht="19.899999999999999" customHeight="1" x14ac:dyDescent="0.15">
      <c r="B275" s="187"/>
      <c r="C275" s="155"/>
      <c r="D275" s="187"/>
      <c r="E275" s="275"/>
      <c r="F275" s="276"/>
      <c r="G275" s="96"/>
      <c r="H275" s="97"/>
      <c r="I275" s="277"/>
      <c r="J275" s="276"/>
      <c r="K275" s="261">
        <v>589</v>
      </c>
      <c r="L275" s="268" t="s">
        <v>141</v>
      </c>
      <c r="M275" s="268"/>
      <c r="N275" s="268"/>
      <c r="O275" s="268"/>
      <c r="P275" s="3"/>
      <c r="Q275" s="278"/>
      <c r="R275" s="279"/>
      <c r="S275" s="279"/>
      <c r="T275" s="280"/>
      <c r="U275" s="26"/>
      <c r="V275" s="27"/>
      <c r="W275" s="27"/>
      <c r="X275" s="27"/>
      <c r="Y275" s="28"/>
      <c r="Z275" s="187"/>
    </row>
    <row r="276" spans="1:28" ht="30" customHeight="1" x14ac:dyDescent="0.15">
      <c r="A276" s="241">
        <f>IFERROR(IF(AND($P276="○", TRIM($Q276)=""),1001,0),3)</f>
        <v>0</v>
      </c>
      <c r="B276" s="187"/>
      <c r="C276" s="155"/>
      <c r="D276" s="187"/>
      <c r="E276" s="275"/>
      <c r="F276" s="276"/>
      <c r="G276" s="96"/>
      <c r="H276" s="97"/>
      <c r="I276" s="277"/>
      <c r="J276" s="276"/>
      <c r="K276" s="261">
        <v>590</v>
      </c>
      <c r="L276" s="260" t="s">
        <v>219</v>
      </c>
      <c r="M276" s="260"/>
      <c r="N276" s="260"/>
      <c r="O276" s="260"/>
      <c r="P276" s="3"/>
      <c r="Q276" s="11"/>
      <c r="R276" s="12"/>
      <c r="S276" s="12"/>
      <c r="T276" s="13"/>
      <c r="U276" s="26"/>
      <c r="V276" s="27"/>
      <c r="W276" s="27"/>
      <c r="X276" s="27"/>
      <c r="Y276" s="28"/>
      <c r="Z276" s="187"/>
    </row>
    <row r="277" spans="1:28" ht="19.899999999999999" customHeight="1" x14ac:dyDescent="0.15">
      <c r="B277" s="187"/>
      <c r="C277" s="155"/>
      <c r="D277" s="187"/>
      <c r="E277" s="275"/>
      <c r="F277" s="276"/>
      <c r="G277" s="96"/>
      <c r="H277" s="97"/>
      <c r="I277" s="277"/>
      <c r="J277" s="276"/>
      <c r="K277" s="261">
        <v>591</v>
      </c>
      <c r="L277" s="268" t="s">
        <v>142</v>
      </c>
      <c r="M277" s="268"/>
      <c r="N277" s="268"/>
      <c r="O277" s="268"/>
      <c r="P277" s="3"/>
      <c r="Q277" s="272"/>
      <c r="R277" s="273"/>
      <c r="S277" s="273"/>
      <c r="T277" s="274"/>
      <c r="U277" s="26"/>
      <c r="V277" s="27"/>
      <c r="W277" s="27"/>
      <c r="X277" s="27"/>
      <c r="Y277" s="28"/>
      <c r="Z277" s="187"/>
    </row>
    <row r="278" spans="1:28" ht="19.899999999999999" customHeight="1" x14ac:dyDescent="0.15">
      <c r="B278" s="187"/>
      <c r="C278" s="155"/>
      <c r="D278" s="187"/>
      <c r="E278" s="275"/>
      <c r="F278" s="276"/>
      <c r="G278" s="96"/>
      <c r="H278" s="97"/>
      <c r="I278" s="277"/>
      <c r="J278" s="276"/>
      <c r="K278" s="261">
        <v>594</v>
      </c>
      <c r="L278" s="268" t="s">
        <v>143</v>
      </c>
      <c r="M278" s="268"/>
      <c r="N278" s="268"/>
      <c r="O278" s="268"/>
      <c r="P278" s="3"/>
      <c r="Q278" s="278"/>
      <c r="R278" s="279"/>
      <c r="S278" s="279"/>
      <c r="T278" s="280"/>
      <c r="U278" s="26"/>
      <c r="V278" s="27"/>
      <c r="W278" s="27"/>
      <c r="X278" s="27"/>
      <c r="Y278" s="28"/>
      <c r="Z278" s="187"/>
    </row>
    <row r="279" spans="1:28" ht="30" customHeight="1" x14ac:dyDescent="0.15">
      <c r="A279" s="241">
        <f>IFERROR(IF(AND($P279="○", TRIM($Q279)=""),1001,0),3)</f>
        <v>0</v>
      </c>
      <c r="B279" s="187"/>
      <c r="C279" s="155"/>
      <c r="D279" s="187"/>
      <c r="E279" s="281"/>
      <c r="F279" s="251"/>
      <c r="G279" s="94"/>
      <c r="H279" s="95"/>
      <c r="I279" s="282"/>
      <c r="J279" s="251"/>
      <c r="K279" s="261">
        <v>595</v>
      </c>
      <c r="L279" s="268" t="s">
        <v>220</v>
      </c>
      <c r="M279" s="268"/>
      <c r="N279" s="268"/>
      <c r="O279" s="268"/>
      <c r="P279" s="3"/>
      <c r="Q279" s="11"/>
      <c r="R279" s="12"/>
      <c r="S279" s="12"/>
      <c r="T279" s="13"/>
      <c r="U279" s="29"/>
      <c r="V279" s="30"/>
      <c r="W279" s="30"/>
      <c r="X279" s="30"/>
      <c r="Y279" s="31"/>
      <c r="Z279" s="187"/>
    </row>
    <row r="280" spans="1:28" ht="19.899999999999999" customHeight="1" x14ac:dyDescent="0.15">
      <c r="A280" s="241">
        <f>IFERROR(IF(AND(TRIM($G280)&lt;&gt;"", $AB280=0),1001,0),3)</f>
        <v>0</v>
      </c>
      <c r="B280" s="187"/>
      <c r="C280" s="155"/>
      <c r="D280" s="187"/>
      <c r="E280" s="269" t="s">
        <v>198</v>
      </c>
      <c r="F280" s="270"/>
      <c r="G280" s="92"/>
      <c r="H280" s="93"/>
      <c r="I280" s="271" t="s">
        <v>144</v>
      </c>
      <c r="J280" s="270"/>
      <c r="K280" s="261">
        <v>600</v>
      </c>
      <c r="L280" s="268" t="s">
        <v>145</v>
      </c>
      <c r="M280" s="268"/>
      <c r="N280" s="268"/>
      <c r="O280" s="268"/>
      <c r="P280" s="3"/>
      <c r="Q280" s="272"/>
      <c r="R280" s="273"/>
      <c r="S280" s="273"/>
      <c r="T280" s="274"/>
      <c r="U280" s="14"/>
      <c r="V280" s="15"/>
      <c r="W280" s="15"/>
      <c r="X280" s="15"/>
      <c r="Y280" s="16"/>
      <c r="Z280" s="187"/>
      <c r="AB280" s="258">
        <f>COUNTIF(P280:P281,"○")</f>
        <v>0</v>
      </c>
    </row>
    <row r="281" spans="1:28" ht="30" customHeight="1" x14ac:dyDescent="0.15">
      <c r="A281" s="241">
        <f>IFERROR(IF(AND($P281="○", TRIM($Q281)=""),1001,0),3)</f>
        <v>0</v>
      </c>
      <c r="B281" s="187"/>
      <c r="C281" s="155"/>
      <c r="D281" s="187"/>
      <c r="E281" s="281"/>
      <c r="F281" s="251"/>
      <c r="G281" s="94"/>
      <c r="H281" s="95"/>
      <c r="I281" s="282"/>
      <c r="J281" s="251"/>
      <c r="K281" s="261">
        <v>601</v>
      </c>
      <c r="L281" s="260" t="s">
        <v>221</v>
      </c>
      <c r="M281" s="260"/>
      <c r="N281" s="260"/>
      <c r="O281" s="260"/>
      <c r="P281" s="3"/>
      <c r="Q281" s="11"/>
      <c r="R281" s="12"/>
      <c r="S281" s="12"/>
      <c r="T281" s="13"/>
      <c r="U281" s="29"/>
      <c r="V281" s="30"/>
      <c r="W281" s="30"/>
      <c r="X281" s="30"/>
      <c r="Y281" s="31"/>
      <c r="Z281" s="187"/>
    </row>
    <row r="282" spans="1:28" ht="19.899999999999999" customHeight="1" x14ac:dyDescent="0.15">
      <c r="A282" s="241">
        <f>IFERROR(IF(AND(TRIM($G282)&lt;&gt;"", $AB282=0),1001,0),3)</f>
        <v>0</v>
      </c>
      <c r="B282" s="187"/>
      <c r="C282" s="155"/>
      <c r="D282" s="187"/>
      <c r="E282" s="269" t="s">
        <v>204</v>
      </c>
      <c r="F282" s="270"/>
      <c r="G282" s="92"/>
      <c r="H282" s="93"/>
      <c r="I282" s="271" t="s">
        <v>146</v>
      </c>
      <c r="J282" s="270"/>
      <c r="K282" s="261">
        <v>610</v>
      </c>
      <c r="L282" s="268" t="s">
        <v>147</v>
      </c>
      <c r="M282" s="268"/>
      <c r="N282" s="268"/>
      <c r="O282" s="268"/>
      <c r="P282" s="3"/>
      <c r="Q282" s="272"/>
      <c r="R282" s="273"/>
      <c r="S282" s="273"/>
      <c r="T282" s="274"/>
      <c r="U282" s="14"/>
      <c r="V282" s="15"/>
      <c r="W282" s="15"/>
      <c r="X282" s="15"/>
      <c r="Y282" s="16"/>
      <c r="Z282" s="187"/>
      <c r="AB282" s="258">
        <f>COUNTIF(P282:P285,"○")</f>
        <v>0</v>
      </c>
    </row>
    <row r="283" spans="1:28" ht="19.899999999999999" customHeight="1" x14ac:dyDescent="0.15">
      <c r="B283" s="187"/>
      <c r="C283" s="155"/>
      <c r="D283" s="187"/>
      <c r="E283" s="275"/>
      <c r="F283" s="276"/>
      <c r="G283" s="96"/>
      <c r="H283" s="97"/>
      <c r="I283" s="277"/>
      <c r="J283" s="276"/>
      <c r="K283" s="261">
        <v>611</v>
      </c>
      <c r="L283" s="268" t="s">
        <v>148</v>
      </c>
      <c r="M283" s="268"/>
      <c r="N283" s="268"/>
      <c r="O283" s="268"/>
      <c r="P283" s="3"/>
      <c r="Q283" s="278"/>
      <c r="R283" s="279"/>
      <c r="S283" s="279"/>
      <c r="T283" s="280"/>
      <c r="U283" s="26"/>
      <c r="V283" s="27"/>
      <c r="W283" s="27"/>
      <c r="X283" s="27"/>
      <c r="Y283" s="28"/>
      <c r="Z283" s="187"/>
    </row>
    <row r="284" spans="1:28" ht="19.899999999999999" customHeight="1" x14ac:dyDescent="0.15">
      <c r="B284" s="187"/>
      <c r="C284" s="155"/>
      <c r="D284" s="187"/>
      <c r="E284" s="275"/>
      <c r="F284" s="276"/>
      <c r="G284" s="96"/>
      <c r="H284" s="97"/>
      <c r="I284" s="277"/>
      <c r="J284" s="276"/>
      <c r="K284" s="261">
        <v>612</v>
      </c>
      <c r="L284" s="268" t="s">
        <v>149</v>
      </c>
      <c r="M284" s="268"/>
      <c r="N284" s="268"/>
      <c r="O284" s="268"/>
      <c r="P284" s="3"/>
      <c r="Q284" s="278"/>
      <c r="R284" s="279"/>
      <c r="S284" s="279"/>
      <c r="T284" s="280"/>
      <c r="U284" s="26"/>
      <c r="V284" s="27"/>
      <c r="W284" s="27"/>
      <c r="X284" s="27"/>
      <c r="Y284" s="28"/>
      <c r="Z284" s="187"/>
    </row>
    <row r="285" spans="1:28" ht="19.899999999999999" customHeight="1" x14ac:dyDescent="0.15">
      <c r="B285" s="187"/>
      <c r="C285" s="155"/>
      <c r="D285" s="187"/>
      <c r="E285" s="281"/>
      <c r="F285" s="251"/>
      <c r="G285" s="94"/>
      <c r="H285" s="95"/>
      <c r="I285" s="282"/>
      <c r="J285" s="251"/>
      <c r="K285" s="261">
        <v>613</v>
      </c>
      <c r="L285" s="268" t="s">
        <v>10</v>
      </c>
      <c r="M285" s="268"/>
      <c r="N285" s="268"/>
      <c r="O285" s="268"/>
      <c r="P285" s="3"/>
      <c r="Q285" s="255"/>
      <c r="R285" s="256"/>
      <c r="S285" s="256"/>
      <c r="T285" s="257"/>
      <c r="U285" s="29"/>
      <c r="V285" s="30"/>
      <c r="W285" s="30"/>
      <c r="X285" s="30"/>
      <c r="Y285" s="31"/>
      <c r="Z285" s="187"/>
    </row>
    <row r="286" spans="1:28" ht="19.899999999999999" customHeight="1" x14ac:dyDescent="0.15">
      <c r="A286" s="241">
        <f>IFERROR(IF(AND(TRIM($G286)&lt;&gt;"", $AB286=0),1001,0),3)</f>
        <v>0</v>
      </c>
      <c r="B286" s="187"/>
      <c r="C286" s="155"/>
      <c r="D286" s="187"/>
      <c r="E286" s="269" t="s">
        <v>199</v>
      </c>
      <c r="F286" s="270"/>
      <c r="G286" s="92"/>
      <c r="H286" s="93"/>
      <c r="I286" s="271" t="s">
        <v>150</v>
      </c>
      <c r="J286" s="270"/>
      <c r="K286" s="261">
        <v>620</v>
      </c>
      <c r="L286" s="268" t="s">
        <v>151</v>
      </c>
      <c r="M286" s="268"/>
      <c r="N286" s="268"/>
      <c r="O286" s="268"/>
      <c r="P286" s="3"/>
      <c r="Q286" s="272"/>
      <c r="R286" s="273"/>
      <c r="S286" s="273"/>
      <c r="T286" s="274"/>
      <c r="U286" s="14"/>
      <c r="V286" s="15"/>
      <c r="W286" s="15"/>
      <c r="X286" s="15"/>
      <c r="Y286" s="16"/>
      <c r="Z286" s="187"/>
      <c r="AB286" s="258">
        <f>COUNTIF(P286:P293,"○")</f>
        <v>0</v>
      </c>
    </row>
    <row r="287" spans="1:28" ht="19.899999999999999" customHeight="1" x14ac:dyDescent="0.15">
      <c r="B287" s="187"/>
      <c r="C287" s="155"/>
      <c r="D287" s="187"/>
      <c r="E287" s="275"/>
      <c r="F287" s="276"/>
      <c r="G287" s="96"/>
      <c r="H287" s="97"/>
      <c r="I287" s="277"/>
      <c r="J287" s="276"/>
      <c r="K287" s="261">
        <v>621</v>
      </c>
      <c r="L287" s="268" t="s">
        <v>152</v>
      </c>
      <c r="M287" s="268"/>
      <c r="N287" s="268"/>
      <c r="O287" s="268"/>
      <c r="P287" s="3"/>
      <c r="Q287" s="278"/>
      <c r="R287" s="279"/>
      <c r="S287" s="279"/>
      <c r="T287" s="280"/>
      <c r="U287" s="26"/>
      <c r="V287" s="27"/>
      <c r="W287" s="27"/>
      <c r="X287" s="27"/>
      <c r="Y287" s="28"/>
      <c r="Z287" s="187"/>
    </row>
    <row r="288" spans="1:28" ht="30" customHeight="1" x14ac:dyDescent="0.15">
      <c r="A288" s="241">
        <f>IFERROR(IF(AND($P288="○", TRIM($Q288)=""),1001,0),3)</f>
        <v>0</v>
      </c>
      <c r="B288" s="187"/>
      <c r="C288" s="155"/>
      <c r="D288" s="187"/>
      <c r="E288" s="275"/>
      <c r="F288" s="276"/>
      <c r="G288" s="96"/>
      <c r="H288" s="97"/>
      <c r="I288" s="282"/>
      <c r="J288" s="251"/>
      <c r="K288" s="261">
        <v>622</v>
      </c>
      <c r="L288" s="268" t="s">
        <v>222</v>
      </c>
      <c r="M288" s="268"/>
      <c r="N288" s="268"/>
      <c r="O288" s="268"/>
      <c r="P288" s="3"/>
      <c r="Q288" s="8"/>
      <c r="R288" s="9"/>
      <c r="S288" s="9"/>
      <c r="T288" s="10"/>
      <c r="U288" s="26"/>
      <c r="V288" s="27"/>
      <c r="W288" s="27"/>
      <c r="X288" s="27"/>
      <c r="Y288" s="28"/>
      <c r="Z288" s="187"/>
    </row>
    <row r="289" spans="1:28" ht="30" customHeight="1" x14ac:dyDescent="0.15">
      <c r="B289" s="187"/>
      <c r="C289" s="155"/>
      <c r="D289" s="187"/>
      <c r="E289" s="275"/>
      <c r="F289" s="276"/>
      <c r="G289" s="96"/>
      <c r="H289" s="97"/>
      <c r="I289" s="271" t="s">
        <v>153</v>
      </c>
      <c r="J289" s="270"/>
      <c r="K289" s="261">
        <v>623</v>
      </c>
      <c r="L289" s="260" t="s">
        <v>154</v>
      </c>
      <c r="M289" s="260"/>
      <c r="N289" s="260"/>
      <c r="O289" s="260"/>
      <c r="P289" s="3"/>
      <c r="Q289" s="278"/>
      <c r="R289" s="279"/>
      <c r="S289" s="279"/>
      <c r="T289" s="280"/>
      <c r="U289" s="26"/>
      <c r="V289" s="27"/>
      <c r="W289" s="27"/>
      <c r="X289" s="27"/>
      <c r="Y289" s="28"/>
      <c r="Z289" s="187"/>
    </row>
    <row r="290" spans="1:28" ht="19.899999999999999" customHeight="1" x14ac:dyDescent="0.15">
      <c r="B290" s="187"/>
      <c r="C290" s="155"/>
      <c r="D290" s="187"/>
      <c r="E290" s="275"/>
      <c r="F290" s="276"/>
      <c r="G290" s="96"/>
      <c r="H290" s="97"/>
      <c r="I290" s="277"/>
      <c r="J290" s="276"/>
      <c r="K290" s="261">
        <v>624</v>
      </c>
      <c r="L290" s="268" t="s">
        <v>155</v>
      </c>
      <c r="M290" s="268"/>
      <c r="N290" s="268"/>
      <c r="O290" s="268"/>
      <c r="P290" s="3"/>
      <c r="Q290" s="278"/>
      <c r="R290" s="279"/>
      <c r="S290" s="279"/>
      <c r="T290" s="280"/>
      <c r="U290" s="26"/>
      <c r="V290" s="27"/>
      <c r="W290" s="27"/>
      <c r="X290" s="27"/>
      <c r="Y290" s="28"/>
      <c r="Z290" s="187"/>
    </row>
    <row r="291" spans="1:28" ht="19.899999999999999" customHeight="1" x14ac:dyDescent="0.15">
      <c r="B291" s="187"/>
      <c r="C291" s="155"/>
      <c r="D291" s="187"/>
      <c r="E291" s="275"/>
      <c r="F291" s="276"/>
      <c r="G291" s="96"/>
      <c r="H291" s="97"/>
      <c r="I291" s="277"/>
      <c r="J291" s="276"/>
      <c r="K291" s="261">
        <v>625</v>
      </c>
      <c r="L291" s="268" t="s">
        <v>156</v>
      </c>
      <c r="M291" s="268"/>
      <c r="N291" s="268"/>
      <c r="O291" s="268"/>
      <c r="P291" s="3"/>
      <c r="Q291" s="278"/>
      <c r="R291" s="279"/>
      <c r="S291" s="279"/>
      <c r="T291" s="280"/>
      <c r="U291" s="26"/>
      <c r="V291" s="27"/>
      <c r="W291" s="27"/>
      <c r="X291" s="27"/>
      <c r="Y291" s="28"/>
      <c r="Z291" s="187"/>
    </row>
    <row r="292" spans="1:28" ht="19.899999999999999" customHeight="1" x14ac:dyDescent="0.15">
      <c r="B292" s="187"/>
      <c r="C292" s="155"/>
      <c r="D292" s="187"/>
      <c r="E292" s="275"/>
      <c r="F292" s="276"/>
      <c r="G292" s="96"/>
      <c r="H292" s="97"/>
      <c r="I292" s="277"/>
      <c r="J292" s="276"/>
      <c r="K292" s="261">
        <v>626</v>
      </c>
      <c r="L292" s="268" t="s">
        <v>157</v>
      </c>
      <c r="M292" s="268"/>
      <c r="N292" s="268"/>
      <c r="O292" s="268"/>
      <c r="P292" s="3"/>
      <c r="Q292" s="278"/>
      <c r="R292" s="279"/>
      <c r="S292" s="279"/>
      <c r="T292" s="280"/>
      <c r="U292" s="26"/>
      <c r="V292" s="27"/>
      <c r="W292" s="27"/>
      <c r="X292" s="27"/>
      <c r="Y292" s="28"/>
      <c r="Z292" s="187"/>
    </row>
    <row r="293" spans="1:28" ht="30" customHeight="1" x14ac:dyDescent="0.15">
      <c r="A293" s="241">
        <f>IFERROR(IF(AND($P293="○", TRIM($Q293)=""),1001,0),3)</f>
        <v>0</v>
      </c>
      <c r="B293" s="187"/>
      <c r="C293" s="155"/>
      <c r="D293" s="187"/>
      <c r="E293" s="281"/>
      <c r="F293" s="251"/>
      <c r="G293" s="94"/>
      <c r="H293" s="95"/>
      <c r="I293" s="282"/>
      <c r="J293" s="251"/>
      <c r="K293" s="261">
        <v>627</v>
      </c>
      <c r="L293" s="268" t="s">
        <v>223</v>
      </c>
      <c r="M293" s="268"/>
      <c r="N293" s="268"/>
      <c r="O293" s="268"/>
      <c r="P293" s="3"/>
      <c r="Q293" s="11"/>
      <c r="R293" s="12"/>
      <c r="S293" s="12"/>
      <c r="T293" s="13"/>
      <c r="U293" s="29"/>
      <c r="V293" s="30"/>
      <c r="W293" s="30"/>
      <c r="X293" s="30"/>
      <c r="Y293" s="31"/>
      <c r="Z293" s="187"/>
    </row>
    <row r="294" spans="1:28" ht="19.899999999999999" customHeight="1" x14ac:dyDescent="0.15">
      <c r="A294" s="241">
        <f>IFERROR(IF(AND(TRIM($G294)&lt;&gt;"", $AB294=0),1001,0),3)</f>
        <v>0</v>
      </c>
      <c r="B294" s="187"/>
      <c r="C294" s="155"/>
      <c r="D294" s="187"/>
      <c r="E294" s="269" t="s">
        <v>200</v>
      </c>
      <c r="F294" s="270"/>
      <c r="G294" s="92"/>
      <c r="H294" s="93"/>
      <c r="I294" s="271" t="s">
        <v>158</v>
      </c>
      <c r="J294" s="270"/>
      <c r="K294" s="261">
        <v>630</v>
      </c>
      <c r="L294" s="268" t="s">
        <v>159</v>
      </c>
      <c r="M294" s="268"/>
      <c r="N294" s="268"/>
      <c r="O294" s="268"/>
      <c r="P294" s="3"/>
      <c r="Q294" s="272"/>
      <c r="R294" s="273"/>
      <c r="S294" s="273"/>
      <c r="T294" s="274"/>
      <c r="U294" s="14"/>
      <c r="V294" s="15"/>
      <c r="W294" s="15"/>
      <c r="X294" s="15"/>
      <c r="Y294" s="16"/>
      <c r="Z294" s="187"/>
      <c r="AB294" s="258">
        <f>COUNTIF(P294:P309,"○")</f>
        <v>0</v>
      </c>
    </row>
    <row r="295" spans="1:28" ht="19.899999999999999" customHeight="1" x14ac:dyDescent="0.15">
      <c r="B295" s="187"/>
      <c r="C295" s="155"/>
      <c r="D295" s="187"/>
      <c r="E295" s="275"/>
      <c r="F295" s="276"/>
      <c r="G295" s="96"/>
      <c r="H295" s="97"/>
      <c r="I295" s="277"/>
      <c r="J295" s="276"/>
      <c r="K295" s="261">
        <v>631</v>
      </c>
      <c r="L295" s="268" t="s">
        <v>160</v>
      </c>
      <c r="M295" s="268"/>
      <c r="N295" s="268"/>
      <c r="O295" s="268"/>
      <c r="P295" s="3"/>
      <c r="Q295" s="278"/>
      <c r="R295" s="279"/>
      <c r="S295" s="279"/>
      <c r="T295" s="280"/>
      <c r="U295" s="26"/>
      <c r="V295" s="27"/>
      <c r="W295" s="27"/>
      <c r="X295" s="27"/>
      <c r="Y295" s="28"/>
      <c r="Z295" s="187"/>
    </row>
    <row r="296" spans="1:28" ht="30" customHeight="1" x14ac:dyDescent="0.15">
      <c r="A296" s="241">
        <f>IFERROR(IF(AND($P296="○", TRIM($Q296)=""),1001,0),3)</f>
        <v>0</v>
      </c>
      <c r="B296" s="187"/>
      <c r="C296" s="155"/>
      <c r="D296" s="187"/>
      <c r="E296" s="275"/>
      <c r="F296" s="276"/>
      <c r="G296" s="96"/>
      <c r="H296" s="97"/>
      <c r="I296" s="282"/>
      <c r="J296" s="251"/>
      <c r="K296" s="261">
        <v>632</v>
      </c>
      <c r="L296" s="268" t="s">
        <v>224</v>
      </c>
      <c r="M296" s="268"/>
      <c r="N296" s="268"/>
      <c r="O296" s="268"/>
      <c r="P296" s="3"/>
      <c r="Q296" s="11"/>
      <c r="R296" s="12"/>
      <c r="S296" s="12"/>
      <c r="T296" s="13"/>
      <c r="U296" s="26"/>
      <c r="V296" s="27"/>
      <c r="W296" s="27"/>
      <c r="X296" s="27"/>
      <c r="Y296" s="28"/>
      <c r="Z296" s="187"/>
    </row>
    <row r="297" spans="1:28" ht="19.899999999999999" customHeight="1" x14ac:dyDescent="0.15">
      <c r="B297" s="187"/>
      <c r="C297" s="155"/>
      <c r="D297" s="187"/>
      <c r="E297" s="275"/>
      <c r="F297" s="276"/>
      <c r="G297" s="96"/>
      <c r="H297" s="97"/>
      <c r="I297" s="271" t="s">
        <v>161</v>
      </c>
      <c r="J297" s="270"/>
      <c r="K297" s="261">
        <v>633</v>
      </c>
      <c r="L297" s="268" t="s">
        <v>162</v>
      </c>
      <c r="M297" s="268"/>
      <c r="N297" s="268"/>
      <c r="O297" s="268"/>
      <c r="P297" s="3"/>
      <c r="Q297" s="272"/>
      <c r="R297" s="273"/>
      <c r="S297" s="273"/>
      <c r="T297" s="274"/>
      <c r="U297" s="26"/>
      <c r="V297" s="27"/>
      <c r="W297" s="27"/>
      <c r="X297" s="27"/>
      <c r="Y297" s="28"/>
      <c r="Z297" s="187"/>
    </row>
    <row r="298" spans="1:28" ht="19.899999999999999" customHeight="1" x14ac:dyDescent="0.15">
      <c r="B298" s="187"/>
      <c r="C298" s="155"/>
      <c r="D298" s="187"/>
      <c r="E298" s="275"/>
      <c r="F298" s="276"/>
      <c r="G298" s="96"/>
      <c r="H298" s="97"/>
      <c r="I298" s="277"/>
      <c r="J298" s="276"/>
      <c r="K298" s="261">
        <v>634</v>
      </c>
      <c r="L298" s="268" t="s">
        <v>163</v>
      </c>
      <c r="M298" s="268"/>
      <c r="N298" s="268"/>
      <c r="O298" s="268"/>
      <c r="P298" s="3"/>
      <c r="Q298" s="278"/>
      <c r="R298" s="279"/>
      <c r="S298" s="279"/>
      <c r="T298" s="280"/>
      <c r="U298" s="26"/>
      <c r="V298" s="27"/>
      <c r="W298" s="27"/>
      <c r="X298" s="27"/>
      <c r="Y298" s="28"/>
      <c r="Z298" s="187"/>
    </row>
    <row r="299" spans="1:28" ht="30" customHeight="1" x14ac:dyDescent="0.15">
      <c r="A299" s="241">
        <f>IFERROR(IF(AND($P299="○", TRIM($Q299)=""),1001,0),3)</f>
        <v>0</v>
      </c>
      <c r="B299" s="187"/>
      <c r="C299" s="155"/>
      <c r="D299" s="187"/>
      <c r="E299" s="275"/>
      <c r="F299" s="276"/>
      <c r="G299" s="96"/>
      <c r="H299" s="97"/>
      <c r="I299" s="282"/>
      <c r="J299" s="251"/>
      <c r="K299" s="261">
        <v>635</v>
      </c>
      <c r="L299" s="268" t="s">
        <v>225</v>
      </c>
      <c r="M299" s="268"/>
      <c r="N299" s="268"/>
      <c r="O299" s="268"/>
      <c r="P299" s="3"/>
      <c r="Q299" s="11"/>
      <c r="R299" s="12"/>
      <c r="S299" s="12"/>
      <c r="T299" s="13"/>
      <c r="U299" s="26"/>
      <c r="V299" s="27"/>
      <c r="W299" s="27"/>
      <c r="X299" s="27"/>
      <c r="Y299" s="28"/>
      <c r="Z299" s="187"/>
    </row>
    <row r="300" spans="1:28" ht="19.899999999999999" customHeight="1" x14ac:dyDescent="0.15">
      <c r="B300" s="187"/>
      <c r="C300" s="155"/>
      <c r="D300" s="187"/>
      <c r="E300" s="275"/>
      <c r="F300" s="276"/>
      <c r="G300" s="96"/>
      <c r="H300" s="97"/>
      <c r="I300" s="271" t="s">
        <v>164</v>
      </c>
      <c r="J300" s="270"/>
      <c r="K300" s="261">
        <v>636</v>
      </c>
      <c r="L300" s="268" t="s">
        <v>165</v>
      </c>
      <c r="M300" s="268"/>
      <c r="N300" s="268"/>
      <c r="O300" s="268"/>
      <c r="P300" s="3"/>
      <c r="Q300" s="272"/>
      <c r="R300" s="273"/>
      <c r="S300" s="273"/>
      <c r="T300" s="274"/>
      <c r="U300" s="26"/>
      <c r="V300" s="27"/>
      <c r="W300" s="27"/>
      <c r="X300" s="27"/>
      <c r="Y300" s="28"/>
      <c r="Z300" s="187"/>
    </row>
    <row r="301" spans="1:28" ht="19.899999999999999" customHeight="1" x14ac:dyDescent="0.15">
      <c r="B301" s="187"/>
      <c r="C301" s="155"/>
      <c r="D301" s="187"/>
      <c r="E301" s="275"/>
      <c r="F301" s="276"/>
      <c r="G301" s="96"/>
      <c r="H301" s="97"/>
      <c r="I301" s="277"/>
      <c r="J301" s="276"/>
      <c r="K301" s="261">
        <v>637</v>
      </c>
      <c r="L301" s="268" t="s">
        <v>166</v>
      </c>
      <c r="M301" s="268"/>
      <c r="N301" s="268"/>
      <c r="O301" s="268"/>
      <c r="P301" s="3"/>
      <c r="Q301" s="278"/>
      <c r="R301" s="279"/>
      <c r="S301" s="279"/>
      <c r="T301" s="280"/>
      <c r="U301" s="26"/>
      <c r="V301" s="27"/>
      <c r="W301" s="27"/>
      <c r="X301" s="27"/>
      <c r="Y301" s="28"/>
      <c r="Z301" s="187"/>
    </row>
    <row r="302" spans="1:28" ht="19.899999999999999" customHeight="1" x14ac:dyDescent="0.15">
      <c r="B302" s="187"/>
      <c r="C302" s="155"/>
      <c r="D302" s="187"/>
      <c r="E302" s="275"/>
      <c r="F302" s="276"/>
      <c r="G302" s="96"/>
      <c r="H302" s="97"/>
      <c r="I302" s="277"/>
      <c r="J302" s="276"/>
      <c r="K302" s="261">
        <v>638</v>
      </c>
      <c r="L302" s="268" t="s">
        <v>167</v>
      </c>
      <c r="M302" s="268"/>
      <c r="N302" s="268"/>
      <c r="O302" s="268"/>
      <c r="P302" s="3"/>
      <c r="Q302" s="278"/>
      <c r="R302" s="279"/>
      <c r="S302" s="279"/>
      <c r="T302" s="280"/>
      <c r="U302" s="26"/>
      <c r="V302" s="27"/>
      <c r="W302" s="27"/>
      <c r="X302" s="27"/>
      <c r="Y302" s="28"/>
      <c r="Z302" s="187"/>
    </row>
    <row r="303" spans="1:28" ht="30" customHeight="1" x14ac:dyDescent="0.15">
      <c r="A303" s="241">
        <f>IFERROR(IF(AND($P303="○", TRIM($Q303)=""),1001,0),3)</f>
        <v>0</v>
      </c>
      <c r="B303" s="187"/>
      <c r="C303" s="155"/>
      <c r="D303" s="187"/>
      <c r="E303" s="275"/>
      <c r="F303" s="276"/>
      <c r="G303" s="96"/>
      <c r="H303" s="97"/>
      <c r="I303" s="282"/>
      <c r="J303" s="251"/>
      <c r="K303" s="261">
        <v>639</v>
      </c>
      <c r="L303" s="268" t="s">
        <v>226</v>
      </c>
      <c r="M303" s="268"/>
      <c r="N303" s="268"/>
      <c r="O303" s="268"/>
      <c r="P303" s="3"/>
      <c r="Q303" s="11"/>
      <c r="R303" s="12"/>
      <c r="S303" s="12"/>
      <c r="T303" s="13"/>
      <c r="U303" s="26"/>
      <c r="V303" s="27"/>
      <c r="W303" s="27"/>
      <c r="X303" s="27"/>
      <c r="Y303" s="28"/>
      <c r="Z303" s="187"/>
    </row>
    <row r="304" spans="1:28" ht="19.899999999999999" customHeight="1" x14ac:dyDescent="0.15">
      <c r="B304" s="187"/>
      <c r="C304" s="155"/>
      <c r="D304" s="187"/>
      <c r="E304" s="275"/>
      <c r="F304" s="276"/>
      <c r="G304" s="96"/>
      <c r="H304" s="97"/>
      <c r="I304" s="271" t="s">
        <v>168</v>
      </c>
      <c r="J304" s="270"/>
      <c r="K304" s="261">
        <v>640</v>
      </c>
      <c r="L304" s="268" t="s">
        <v>169</v>
      </c>
      <c r="M304" s="268"/>
      <c r="N304" s="268"/>
      <c r="O304" s="268"/>
      <c r="P304" s="3"/>
      <c r="Q304" s="272"/>
      <c r="R304" s="273"/>
      <c r="S304" s="273"/>
      <c r="T304" s="274"/>
      <c r="U304" s="26"/>
      <c r="V304" s="27"/>
      <c r="W304" s="27"/>
      <c r="X304" s="27"/>
      <c r="Y304" s="28"/>
      <c r="Z304" s="187"/>
    </row>
    <row r="305" spans="1:28" ht="19.899999999999999" customHeight="1" x14ac:dyDescent="0.15">
      <c r="B305" s="187"/>
      <c r="C305" s="155"/>
      <c r="D305" s="187"/>
      <c r="E305" s="275"/>
      <c r="F305" s="276"/>
      <c r="G305" s="96"/>
      <c r="H305" s="97"/>
      <c r="I305" s="277"/>
      <c r="J305" s="276"/>
      <c r="K305" s="261">
        <v>641</v>
      </c>
      <c r="L305" s="268" t="s">
        <v>170</v>
      </c>
      <c r="M305" s="268"/>
      <c r="N305" s="268"/>
      <c r="O305" s="268"/>
      <c r="P305" s="3"/>
      <c r="Q305" s="278"/>
      <c r="R305" s="279"/>
      <c r="S305" s="279"/>
      <c r="T305" s="280"/>
      <c r="U305" s="26"/>
      <c r="V305" s="27"/>
      <c r="W305" s="27"/>
      <c r="X305" s="27"/>
      <c r="Y305" s="28"/>
      <c r="Z305" s="187"/>
    </row>
    <row r="306" spans="1:28" ht="30" customHeight="1" x14ac:dyDescent="0.15">
      <c r="A306" s="241">
        <f>IFERROR(IF(AND($P306="○", TRIM($Q306)=""),1001,0),3)</f>
        <v>0</v>
      </c>
      <c r="B306" s="187"/>
      <c r="C306" s="155"/>
      <c r="D306" s="187"/>
      <c r="E306" s="275"/>
      <c r="F306" s="276"/>
      <c r="G306" s="96"/>
      <c r="H306" s="97"/>
      <c r="I306" s="282"/>
      <c r="J306" s="251"/>
      <c r="K306" s="261">
        <v>642</v>
      </c>
      <c r="L306" s="268" t="s">
        <v>227</v>
      </c>
      <c r="M306" s="268"/>
      <c r="N306" s="268"/>
      <c r="O306" s="268"/>
      <c r="P306" s="3"/>
      <c r="Q306" s="11"/>
      <c r="R306" s="12"/>
      <c r="S306" s="12"/>
      <c r="T306" s="13"/>
      <c r="U306" s="26"/>
      <c r="V306" s="27"/>
      <c r="W306" s="27"/>
      <c r="X306" s="27"/>
      <c r="Y306" s="28"/>
      <c r="Z306" s="187"/>
    </row>
    <row r="307" spans="1:28" ht="19.899999999999999" customHeight="1" x14ac:dyDescent="0.15">
      <c r="B307" s="187"/>
      <c r="C307" s="155"/>
      <c r="D307" s="187"/>
      <c r="E307" s="275"/>
      <c r="F307" s="276"/>
      <c r="G307" s="96"/>
      <c r="H307" s="97"/>
      <c r="I307" s="271" t="s">
        <v>171</v>
      </c>
      <c r="J307" s="270"/>
      <c r="K307" s="261">
        <v>643</v>
      </c>
      <c r="L307" s="268" t="s">
        <v>172</v>
      </c>
      <c r="M307" s="268"/>
      <c r="N307" s="268"/>
      <c r="O307" s="268"/>
      <c r="P307" s="3"/>
      <c r="Q307" s="272"/>
      <c r="R307" s="273"/>
      <c r="S307" s="273"/>
      <c r="T307" s="274"/>
      <c r="U307" s="26"/>
      <c r="V307" s="27"/>
      <c r="W307" s="27"/>
      <c r="X307" s="27"/>
      <c r="Y307" s="28"/>
      <c r="Z307" s="187"/>
    </row>
    <row r="308" spans="1:28" ht="19.899999999999999" customHeight="1" x14ac:dyDescent="0.15">
      <c r="B308" s="187"/>
      <c r="C308" s="155"/>
      <c r="D308" s="187"/>
      <c r="E308" s="275"/>
      <c r="F308" s="276"/>
      <c r="G308" s="96"/>
      <c r="H308" s="97"/>
      <c r="I308" s="277"/>
      <c r="J308" s="276"/>
      <c r="K308" s="261">
        <v>644</v>
      </c>
      <c r="L308" s="268" t="s">
        <v>173</v>
      </c>
      <c r="M308" s="268"/>
      <c r="N308" s="268"/>
      <c r="O308" s="268"/>
      <c r="P308" s="3"/>
      <c r="Q308" s="278"/>
      <c r="R308" s="279"/>
      <c r="S308" s="279"/>
      <c r="T308" s="280"/>
      <c r="U308" s="26"/>
      <c r="V308" s="27"/>
      <c r="W308" s="27"/>
      <c r="X308" s="27"/>
      <c r="Y308" s="28"/>
      <c r="Z308" s="187"/>
    </row>
    <row r="309" spans="1:28" ht="30" customHeight="1" x14ac:dyDescent="0.15">
      <c r="A309" s="241">
        <f>IFERROR(IF(AND($P309="○", TRIM($Q309)=""),1001,0),3)</f>
        <v>0</v>
      </c>
      <c r="B309" s="187"/>
      <c r="C309" s="155"/>
      <c r="D309" s="187"/>
      <c r="E309" s="281"/>
      <c r="F309" s="251"/>
      <c r="G309" s="94"/>
      <c r="H309" s="95"/>
      <c r="I309" s="282"/>
      <c r="J309" s="251"/>
      <c r="K309" s="261">
        <v>645</v>
      </c>
      <c r="L309" s="268" t="s">
        <v>228</v>
      </c>
      <c r="M309" s="268"/>
      <c r="N309" s="268"/>
      <c r="O309" s="268"/>
      <c r="P309" s="3"/>
      <c r="Q309" s="11"/>
      <c r="R309" s="12"/>
      <c r="S309" s="12"/>
      <c r="T309" s="13"/>
      <c r="U309" s="29"/>
      <c r="V309" s="30"/>
      <c r="W309" s="30"/>
      <c r="X309" s="30"/>
      <c r="Y309" s="31"/>
      <c r="Z309" s="187"/>
    </row>
    <row r="310" spans="1:28" ht="19.899999999999999" customHeight="1" x14ac:dyDescent="0.15">
      <c r="A310" s="241">
        <f>IFERROR(IF(AND(TRIM($G310)&lt;&gt;"", $AB310=0),1001,0),3)</f>
        <v>0</v>
      </c>
      <c r="B310" s="187"/>
      <c r="C310" s="155"/>
      <c r="D310" s="187"/>
      <c r="E310" s="269" t="s">
        <v>264</v>
      </c>
      <c r="F310" s="270"/>
      <c r="G310" s="92"/>
      <c r="H310" s="93"/>
      <c r="I310" s="271" t="s">
        <v>174</v>
      </c>
      <c r="J310" s="270"/>
      <c r="K310" s="261">
        <v>650</v>
      </c>
      <c r="L310" s="268" t="s">
        <v>175</v>
      </c>
      <c r="M310" s="268"/>
      <c r="N310" s="268"/>
      <c r="O310" s="268"/>
      <c r="P310" s="3"/>
      <c r="Q310" s="272"/>
      <c r="R310" s="273"/>
      <c r="S310" s="273"/>
      <c r="T310" s="274"/>
      <c r="U310" s="14"/>
      <c r="V310" s="15"/>
      <c r="W310" s="15"/>
      <c r="X310" s="15"/>
      <c r="Y310" s="16"/>
      <c r="Z310" s="187"/>
      <c r="AB310" s="258">
        <f>COUNTIF(P310:P318,"○")</f>
        <v>0</v>
      </c>
    </row>
    <row r="311" spans="1:28" ht="19.899999999999999" customHeight="1" x14ac:dyDescent="0.15">
      <c r="B311" s="187"/>
      <c r="C311" s="155"/>
      <c r="D311" s="187"/>
      <c r="E311" s="275"/>
      <c r="F311" s="276"/>
      <c r="G311" s="96"/>
      <c r="H311" s="97"/>
      <c r="I311" s="277"/>
      <c r="J311" s="276"/>
      <c r="K311" s="261">
        <v>651</v>
      </c>
      <c r="L311" s="268" t="s">
        <v>176</v>
      </c>
      <c r="M311" s="268"/>
      <c r="N311" s="268"/>
      <c r="O311" s="268"/>
      <c r="P311" s="3"/>
      <c r="Q311" s="278"/>
      <c r="R311" s="279"/>
      <c r="S311" s="279"/>
      <c r="T311" s="280"/>
      <c r="U311" s="26"/>
      <c r="V311" s="27"/>
      <c r="W311" s="27"/>
      <c r="X311" s="27"/>
      <c r="Y311" s="28"/>
      <c r="Z311" s="187"/>
    </row>
    <row r="312" spans="1:28" ht="19.899999999999999" customHeight="1" x14ac:dyDescent="0.15">
      <c r="B312" s="187"/>
      <c r="C312" s="155"/>
      <c r="D312" s="187"/>
      <c r="E312" s="275"/>
      <c r="F312" s="276"/>
      <c r="G312" s="96"/>
      <c r="H312" s="97"/>
      <c r="I312" s="277"/>
      <c r="J312" s="276"/>
      <c r="K312" s="261">
        <v>652</v>
      </c>
      <c r="L312" s="268" t="s">
        <v>177</v>
      </c>
      <c r="M312" s="268"/>
      <c r="N312" s="268"/>
      <c r="O312" s="268"/>
      <c r="P312" s="3"/>
      <c r="Q312" s="278"/>
      <c r="R312" s="279"/>
      <c r="S312" s="279"/>
      <c r="T312" s="280"/>
      <c r="U312" s="26"/>
      <c r="V312" s="27"/>
      <c r="W312" s="27"/>
      <c r="X312" s="27"/>
      <c r="Y312" s="28"/>
      <c r="Z312" s="187"/>
    </row>
    <row r="313" spans="1:28" ht="19.899999999999999" customHeight="1" x14ac:dyDescent="0.15">
      <c r="B313" s="187"/>
      <c r="C313" s="155"/>
      <c r="D313" s="187"/>
      <c r="E313" s="275"/>
      <c r="F313" s="276"/>
      <c r="G313" s="96"/>
      <c r="H313" s="97"/>
      <c r="I313" s="277"/>
      <c r="J313" s="276"/>
      <c r="K313" s="261">
        <v>653</v>
      </c>
      <c r="L313" s="268" t="s">
        <v>178</v>
      </c>
      <c r="M313" s="268"/>
      <c r="N313" s="268"/>
      <c r="O313" s="268"/>
      <c r="P313" s="3"/>
      <c r="Q313" s="278"/>
      <c r="R313" s="279"/>
      <c r="S313" s="279"/>
      <c r="T313" s="280"/>
      <c r="U313" s="26"/>
      <c r="V313" s="27"/>
      <c r="W313" s="27"/>
      <c r="X313" s="27"/>
      <c r="Y313" s="28"/>
      <c r="Z313" s="187"/>
    </row>
    <row r="314" spans="1:28" ht="30" customHeight="1" x14ac:dyDescent="0.15">
      <c r="A314" s="241">
        <f>IFERROR(IF(AND($P314="○", TRIM($Q314)=""),1001,0),3)</f>
        <v>0</v>
      </c>
      <c r="B314" s="187"/>
      <c r="C314" s="155"/>
      <c r="D314" s="187"/>
      <c r="E314" s="275"/>
      <c r="F314" s="276"/>
      <c r="G314" s="96"/>
      <c r="H314" s="97"/>
      <c r="I314" s="282"/>
      <c r="J314" s="251"/>
      <c r="K314" s="261">
        <v>654</v>
      </c>
      <c r="L314" s="268" t="s">
        <v>229</v>
      </c>
      <c r="M314" s="268"/>
      <c r="N314" s="268"/>
      <c r="O314" s="268"/>
      <c r="P314" s="3"/>
      <c r="Q314" s="11"/>
      <c r="R314" s="12"/>
      <c r="S314" s="12"/>
      <c r="T314" s="13"/>
      <c r="U314" s="26"/>
      <c r="V314" s="27"/>
      <c r="W314" s="27"/>
      <c r="X314" s="27"/>
      <c r="Y314" s="28"/>
      <c r="Z314" s="187"/>
    </row>
    <row r="315" spans="1:28" ht="19.899999999999999" customHeight="1" x14ac:dyDescent="0.15">
      <c r="B315" s="187"/>
      <c r="C315" s="155"/>
      <c r="D315" s="187"/>
      <c r="E315" s="275"/>
      <c r="F315" s="276"/>
      <c r="G315" s="96"/>
      <c r="H315" s="97"/>
      <c r="I315" s="271" t="s">
        <v>179</v>
      </c>
      <c r="J315" s="270"/>
      <c r="K315" s="261">
        <v>655</v>
      </c>
      <c r="L315" s="268" t="s">
        <v>180</v>
      </c>
      <c r="M315" s="268"/>
      <c r="N315" s="268"/>
      <c r="O315" s="268"/>
      <c r="P315" s="3"/>
      <c r="Q315" s="272"/>
      <c r="R315" s="273"/>
      <c r="S315" s="273"/>
      <c r="T315" s="274"/>
      <c r="U315" s="26"/>
      <c r="V315" s="27"/>
      <c r="W315" s="27"/>
      <c r="X315" s="27"/>
      <c r="Y315" s="28"/>
      <c r="Z315" s="187"/>
    </row>
    <row r="316" spans="1:28" ht="30" customHeight="1" x14ac:dyDescent="0.15">
      <c r="B316" s="187"/>
      <c r="C316" s="155"/>
      <c r="D316" s="187"/>
      <c r="E316" s="275"/>
      <c r="F316" s="276"/>
      <c r="G316" s="96"/>
      <c r="H316" s="97"/>
      <c r="I316" s="277"/>
      <c r="J316" s="276"/>
      <c r="K316" s="261">
        <v>656</v>
      </c>
      <c r="L316" s="260" t="s">
        <v>181</v>
      </c>
      <c r="M316" s="260"/>
      <c r="N316" s="260"/>
      <c r="O316" s="260"/>
      <c r="P316" s="3"/>
      <c r="Q316" s="278"/>
      <c r="R316" s="279"/>
      <c r="S316" s="279"/>
      <c r="T316" s="280"/>
      <c r="U316" s="26"/>
      <c r="V316" s="27"/>
      <c r="W316" s="27"/>
      <c r="X316" s="27"/>
      <c r="Y316" s="28"/>
      <c r="Z316" s="187"/>
    </row>
    <row r="317" spans="1:28" ht="19.899999999999999" customHeight="1" x14ac:dyDescent="0.15">
      <c r="B317" s="187"/>
      <c r="C317" s="155"/>
      <c r="D317" s="187"/>
      <c r="E317" s="275"/>
      <c r="F317" s="276"/>
      <c r="G317" s="96"/>
      <c r="H317" s="97"/>
      <c r="I317" s="277"/>
      <c r="J317" s="276"/>
      <c r="K317" s="261">
        <v>657</v>
      </c>
      <c r="L317" s="268" t="s">
        <v>182</v>
      </c>
      <c r="M317" s="268"/>
      <c r="N317" s="268"/>
      <c r="O317" s="268"/>
      <c r="P317" s="3"/>
      <c r="Q317" s="278"/>
      <c r="R317" s="279"/>
      <c r="S317" s="279"/>
      <c r="T317" s="280"/>
      <c r="U317" s="26"/>
      <c r="V317" s="27"/>
      <c r="W317" s="27"/>
      <c r="X317" s="27"/>
      <c r="Y317" s="28"/>
      <c r="Z317" s="187"/>
    </row>
    <row r="318" spans="1:28" ht="30" customHeight="1" x14ac:dyDescent="0.15">
      <c r="B318" s="187"/>
      <c r="C318" s="155"/>
      <c r="D318" s="187"/>
      <c r="E318" s="281"/>
      <c r="F318" s="251"/>
      <c r="G318" s="94"/>
      <c r="H318" s="95"/>
      <c r="I318" s="282"/>
      <c r="J318" s="251"/>
      <c r="K318" s="261">
        <v>658</v>
      </c>
      <c r="L318" s="260" t="s">
        <v>183</v>
      </c>
      <c r="M318" s="260"/>
      <c r="N318" s="260"/>
      <c r="O318" s="260"/>
      <c r="P318" s="3"/>
      <c r="Q318" s="255"/>
      <c r="R318" s="256"/>
      <c r="S318" s="256"/>
      <c r="T318" s="257"/>
      <c r="U318" s="29"/>
      <c r="V318" s="30"/>
      <c r="W318" s="30"/>
      <c r="X318" s="30"/>
      <c r="Y318" s="31"/>
      <c r="Z318" s="187"/>
    </row>
    <row r="319" spans="1:28" ht="30" customHeight="1" x14ac:dyDescent="0.15">
      <c r="A319" s="241">
        <f>IFERROR(IF(AND(TRIM($G319)&lt;&gt;"", $AB319=0),1001,0),3)</f>
        <v>0</v>
      </c>
      <c r="B319" s="187"/>
      <c r="C319" s="155"/>
      <c r="D319" s="187"/>
      <c r="E319" s="269" t="s">
        <v>201</v>
      </c>
      <c r="F319" s="270"/>
      <c r="G319" s="92"/>
      <c r="H319" s="93"/>
      <c r="I319" s="271" t="s">
        <v>202</v>
      </c>
      <c r="J319" s="270"/>
      <c r="K319" s="261">
        <v>660</v>
      </c>
      <c r="L319" s="260" t="s">
        <v>184</v>
      </c>
      <c r="M319" s="260"/>
      <c r="N319" s="260"/>
      <c r="O319" s="260"/>
      <c r="P319" s="3"/>
      <c r="Q319" s="272"/>
      <c r="R319" s="273"/>
      <c r="S319" s="273"/>
      <c r="T319" s="274"/>
      <c r="U319" s="14"/>
      <c r="V319" s="15"/>
      <c r="W319" s="15"/>
      <c r="X319" s="15"/>
      <c r="Y319" s="16"/>
      <c r="Z319" s="187"/>
      <c r="AB319" s="258">
        <f>COUNTIF(P319:P320,"○")</f>
        <v>0</v>
      </c>
    </row>
    <row r="320" spans="1:28" ht="30" customHeight="1" x14ac:dyDescent="0.15">
      <c r="A320" s="241">
        <f>IFERROR(IF(AND($P320="○", TRIM($Q320)=""),1001,0),3)</f>
        <v>0</v>
      </c>
      <c r="B320" s="187"/>
      <c r="C320" s="155"/>
      <c r="D320" s="187"/>
      <c r="E320" s="284"/>
      <c r="F320" s="285"/>
      <c r="G320" s="108"/>
      <c r="H320" s="109"/>
      <c r="I320" s="286"/>
      <c r="J320" s="285"/>
      <c r="K320" s="287">
        <v>662</v>
      </c>
      <c r="L320" s="288" t="s">
        <v>214</v>
      </c>
      <c r="M320" s="288" t="s">
        <v>185</v>
      </c>
      <c r="N320" s="288"/>
      <c r="O320" s="288"/>
      <c r="P320" s="4"/>
      <c r="Q320" s="5"/>
      <c r="R320" s="6"/>
      <c r="S320" s="6"/>
      <c r="T320" s="7"/>
      <c r="U320" s="17"/>
      <c r="V320" s="18"/>
      <c r="W320" s="18"/>
      <c r="X320" s="18"/>
      <c r="Y320" s="19"/>
      <c r="Z320" s="187"/>
    </row>
    <row r="321" spans="1:26" ht="19.899999999999999" customHeight="1" x14ac:dyDescent="0.15">
      <c r="B321" s="187"/>
      <c r="Z321" s="187"/>
    </row>
    <row r="322" spans="1:26" ht="20.100000000000001" customHeight="1" x14ac:dyDescent="0.15">
      <c r="A322" s="130"/>
      <c r="B322" s="119"/>
      <c r="C322" s="134"/>
      <c r="D322" s="139">
        <v>2</v>
      </c>
      <c r="E322" s="114" t="s">
        <v>206</v>
      </c>
      <c r="F322" s="135"/>
      <c r="G322" s="135"/>
      <c r="H322" s="135"/>
      <c r="I322" s="135"/>
      <c r="J322" s="144"/>
      <c r="K322" s="144"/>
      <c r="L322" s="175"/>
      <c r="M322" s="175"/>
      <c r="N322" s="144"/>
      <c r="O322" s="144"/>
      <c r="P322" s="144"/>
      <c r="Q322" s="144"/>
      <c r="R322" s="144"/>
      <c r="S322" s="144"/>
      <c r="T322" s="144"/>
      <c r="U322" s="144"/>
      <c r="V322" s="144"/>
      <c r="W322" s="144"/>
      <c r="X322" s="144"/>
      <c r="Y322" s="144"/>
      <c r="Z322" s="143"/>
    </row>
    <row r="323" spans="1:26" ht="60" customHeight="1" x14ac:dyDescent="0.15">
      <c r="A323" s="130">
        <f>IFERROR(IF(AND(TRIM($G209)&lt;&gt;"", TRIM($E323)=""),1001,0),3)</f>
        <v>0</v>
      </c>
      <c r="B323" s="119"/>
      <c r="C323" s="134"/>
      <c r="D323" s="139"/>
      <c r="E323" s="65"/>
      <c r="F323" s="27"/>
      <c r="G323" s="27"/>
      <c r="H323" s="27"/>
      <c r="I323" s="27"/>
      <c r="J323" s="27"/>
      <c r="K323" s="27"/>
      <c r="L323" s="27"/>
      <c r="M323" s="27"/>
      <c r="N323" s="27"/>
      <c r="O323" s="27"/>
      <c r="P323" s="27"/>
      <c r="Q323" s="27"/>
      <c r="R323" s="27"/>
      <c r="S323" s="27"/>
      <c r="T323" s="27"/>
      <c r="U323" s="27"/>
      <c r="V323" s="27"/>
      <c r="W323" s="27"/>
      <c r="X323" s="27"/>
      <c r="Y323" s="27"/>
      <c r="Z323" s="143"/>
    </row>
    <row r="324" spans="1:26" ht="20.100000000000001" customHeight="1" x14ac:dyDescent="0.15">
      <c r="A324" s="130"/>
      <c r="B324" s="119"/>
      <c r="C324" s="134"/>
      <c r="D324" s="139"/>
      <c r="F324" s="135"/>
      <c r="G324" s="135"/>
      <c r="H324" s="135"/>
      <c r="I324" s="135"/>
      <c r="J324" s="144"/>
      <c r="K324" s="144"/>
      <c r="L324" s="175"/>
      <c r="M324" s="175"/>
      <c r="N324" s="144"/>
      <c r="O324" s="144"/>
      <c r="P324" s="144"/>
      <c r="Q324" s="144"/>
      <c r="R324" s="144"/>
      <c r="S324" s="144"/>
      <c r="T324" s="144"/>
      <c r="U324" s="144"/>
      <c r="V324" s="144"/>
      <c r="W324" s="144"/>
      <c r="X324" s="144"/>
      <c r="Y324" s="144"/>
      <c r="Z324" s="143"/>
    </row>
    <row r="325" spans="1:26" ht="20.100000000000001" customHeight="1" x14ac:dyDescent="0.15">
      <c r="A325" s="130"/>
      <c r="B325" s="119"/>
      <c r="C325" s="134"/>
      <c r="D325" s="139">
        <v>3</v>
      </c>
      <c r="E325" s="114" t="s">
        <v>230</v>
      </c>
      <c r="F325" s="135"/>
      <c r="G325" s="135"/>
      <c r="H325" s="135"/>
      <c r="I325" s="135"/>
      <c r="J325" s="144"/>
      <c r="K325" s="144"/>
      <c r="L325" s="175"/>
      <c r="M325" s="175"/>
      <c r="N325" s="144"/>
      <c r="O325" s="144"/>
      <c r="P325" s="144"/>
      <c r="Q325" s="144"/>
      <c r="R325" s="144"/>
      <c r="S325" s="144"/>
      <c r="T325" s="144"/>
      <c r="U325" s="144"/>
      <c r="V325" s="144"/>
      <c r="W325" s="144"/>
      <c r="X325" s="144"/>
      <c r="Y325" s="144"/>
      <c r="Z325" s="143"/>
    </row>
    <row r="326" spans="1:26" ht="30" customHeight="1" x14ac:dyDescent="0.15">
      <c r="A326" s="130"/>
      <c r="B326" s="119"/>
      <c r="C326" s="134"/>
      <c r="D326" s="139"/>
      <c r="E326" s="289" t="s">
        <v>231</v>
      </c>
      <c r="F326" s="289"/>
      <c r="G326" s="289"/>
      <c r="H326" s="289"/>
      <c r="I326" s="66"/>
      <c r="J326" s="67"/>
      <c r="K326" s="67"/>
      <c r="L326" s="67"/>
      <c r="M326" s="67"/>
      <c r="N326" s="67"/>
      <c r="O326" s="67"/>
      <c r="P326" s="67"/>
      <c r="Q326" s="67"/>
      <c r="R326" s="67"/>
      <c r="S326" s="67"/>
      <c r="T326" s="67"/>
      <c r="U326" s="67"/>
      <c r="V326" s="67"/>
      <c r="W326" s="67"/>
      <c r="X326" s="67"/>
      <c r="Y326" s="68"/>
      <c r="Z326" s="143"/>
    </row>
    <row r="327" spans="1:26" ht="30" customHeight="1" x14ac:dyDescent="0.15">
      <c r="A327" s="130"/>
      <c r="B327" s="119"/>
      <c r="C327" s="134"/>
      <c r="D327" s="139"/>
      <c r="E327" s="290" t="s">
        <v>232</v>
      </c>
      <c r="F327" s="290"/>
      <c r="G327" s="290"/>
      <c r="H327" s="290"/>
      <c r="I327" s="69"/>
      <c r="J327" s="70"/>
      <c r="K327" s="70"/>
      <c r="L327" s="70"/>
      <c r="M327" s="70"/>
      <c r="N327" s="70"/>
      <c r="O327" s="70"/>
      <c r="P327" s="70"/>
      <c r="Q327" s="70"/>
      <c r="R327" s="70"/>
      <c r="S327" s="70"/>
      <c r="T327" s="70"/>
      <c r="U327" s="70"/>
      <c r="V327" s="70"/>
      <c r="W327" s="70"/>
      <c r="X327" s="70"/>
      <c r="Y327" s="71"/>
      <c r="Z327" s="143"/>
    </row>
    <row r="328" spans="1:26" ht="30" customHeight="1" x14ac:dyDescent="0.15">
      <c r="A328" s="130"/>
      <c r="B328" s="119"/>
      <c r="C328" s="134"/>
      <c r="D328" s="139"/>
      <c r="E328" s="291" t="s">
        <v>233</v>
      </c>
      <c r="F328" s="291"/>
      <c r="G328" s="291"/>
      <c r="H328" s="291"/>
      <c r="I328" s="69"/>
      <c r="J328" s="70"/>
      <c r="K328" s="70"/>
      <c r="L328" s="70"/>
      <c r="M328" s="70"/>
      <c r="N328" s="70"/>
      <c r="O328" s="70"/>
      <c r="P328" s="70"/>
      <c r="Q328" s="70"/>
      <c r="R328" s="70"/>
      <c r="S328" s="70"/>
      <c r="T328" s="70"/>
      <c r="U328" s="70"/>
      <c r="V328" s="70"/>
      <c r="W328" s="70"/>
      <c r="X328" s="70"/>
      <c r="Y328" s="71"/>
      <c r="Z328" s="143"/>
    </row>
    <row r="329" spans="1:26" ht="30" customHeight="1" x14ac:dyDescent="0.15">
      <c r="A329" s="130"/>
      <c r="B329" s="119"/>
      <c r="C329" s="134"/>
      <c r="D329" s="139"/>
      <c r="E329" s="292" t="s">
        <v>234</v>
      </c>
      <c r="F329" s="292"/>
      <c r="G329" s="292"/>
      <c r="H329" s="292"/>
      <c r="I329" s="72"/>
      <c r="J329" s="73"/>
      <c r="K329" s="73"/>
      <c r="L329" s="73"/>
      <c r="M329" s="73"/>
      <c r="N329" s="73"/>
      <c r="O329" s="73"/>
      <c r="P329" s="73"/>
      <c r="Q329" s="73"/>
      <c r="R329" s="73"/>
      <c r="S329" s="73"/>
      <c r="T329" s="73"/>
      <c r="U329" s="73"/>
      <c r="V329" s="73"/>
      <c r="W329" s="73"/>
      <c r="X329" s="73"/>
      <c r="Y329" s="74"/>
      <c r="Z329" s="143"/>
    </row>
    <row r="330" spans="1:26" ht="20.100000000000001" customHeight="1" x14ac:dyDescent="0.15">
      <c r="A330" s="130"/>
      <c r="B330" s="119"/>
      <c r="C330" s="134"/>
      <c r="D330" s="139"/>
      <c r="F330" s="135"/>
      <c r="G330" s="135"/>
      <c r="H330" s="135"/>
      <c r="I330" s="135"/>
      <c r="J330" s="144"/>
      <c r="K330" s="144"/>
      <c r="L330" s="175"/>
      <c r="M330" s="175"/>
      <c r="N330" s="144"/>
      <c r="O330" s="144"/>
      <c r="P330" s="144"/>
      <c r="Q330" s="144"/>
      <c r="R330" s="144"/>
      <c r="S330" s="144"/>
      <c r="T330" s="144"/>
      <c r="U330" s="144"/>
      <c r="V330" s="144"/>
      <c r="W330" s="144"/>
      <c r="X330" s="144"/>
      <c r="Y330" s="144"/>
      <c r="Z330" s="143"/>
    </row>
    <row r="331" spans="1:26" ht="20.100000000000001" customHeight="1" x14ac:dyDescent="0.15">
      <c r="A331" s="130"/>
      <c r="B331" s="119"/>
      <c r="C331" s="134"/>
      <c r="D331" s="139">
        <v>4</v>
      </c>
      <c r="E331" s="114" t="s">
        <v>235</v>
      </c>
      <c r="F331" s="135"/>
      <c r="G331" s="135"/>
      <c r="H331" s="135"/>
      <c r="I331" s="135"/>
      <c r="J331" s="144"/>
      <c r="K331" s="144"/>
      <c r="L331" s="175"/>
      <c r="M331" s="175"/>
      <c r="N331" s="144"/>
      <c r="O331" s="144"/>
      <c r="P331" s="144"/>
      <c r="Q331" s="144"/>
      <c r="R331" s="144"/>
      <c r="S331" s="144"/>
      <c r="T331" s="144"/>
      <c r="U331" s="144"/>
      <c r="V331" s="144"/>
      <c r="W331" s="144"/>
      <c r="X331" s="144"/>
      <c r="Y331" s="144"/>
      <c r="Z331" s="143"/>
    </row>
    <row r="332" spans="1:26" ht="20.100000000000001" customHeight="1" x14ac:dyDescent="0.15">
      <c r="A332" s="130"/>
      <c r="B332" s="119"/>
      <c r="C332" s="134"/>
      <c r="D332" s="139"/>
      <c r="E332" s="208" t="s">
        <v>236</v>
      </c>
      <c r="F332" s="135"/>
      <c r="G332" s="135"/>
      <c r="H332" s="135"/>
      <c r="I332" s="135"/>
      <c r="J332" s="144"/>
      <c r="K332" s="144"/>
      <c r="L332" s="175"/>
      <c r="M332" s="175"/>
      <c r="N332" s="144"/>
      <c r="O332" s="144"/>
      <c r="P332" s="144"/>
      <c r="Q332" s="144"/>
      <c r="R332" s="144"/>
      <c r="S332" s="144"/>
      <c r="T332" s="144"/>
      <c r="U332" s="144"/>
      <c r="V332" s="144"/>
      <c r="W332" s="144"/>
      <c r="X332" s="144"/>
      <c r="Y332" s="144"/>
      <c r="Z332" s="143"/>
    </row>
    <row r="333" spans="1:26" ht="20.100000000000001" customHeight="1" x14ac:dyDescent="0.15">
      <c r="A333" s="130"/>
      <c r="B333" s="119"/>
      <c r="C333" s="134"/>
      <c r="D333" s="139"/>
      <c r="E333" s="242" t="s">
        <v>249</v>
      </c>
      <c r="F333" s="243"/>
      <c r="G333" s="243"/>
      <c r="H333" s="243"/>
      <c r="I333" s="243"/>
      <c r="J333" s="243"/>
      <c r="K333" s="243"/>
      <c r="L333" s="243"/>
      <c r="M333" s="293"/>
      <c r="N333" s="294" t="s">
        <v>250</v>
      </c>
      <c r="O333" s="295"/>
      <c r="P333" s="295"/>
      <c r="Q333" s="295"/>
      <c r="R333" s="296"/>
      <c r="S333" s="144"/>
      <c r="T333" s="144"/>
      <c r="U333" s="144"/>
      <c r="V333" s="144"/>
      <c r="W333" s="144"/>
      <c r="X333" s="144"/>
      <c r="Y333" s="144"/>
      <c r="Z333" s="143"/>
    </row>
    <row r="334" spans="1:26" ht="20.100000000000001" customHeight="1" x14ac:dyDescent="0.15">
      <c r="A334" s="130"/>
      <c r="B334" s="119"/>
      <c r="C334" s="134"/>
      <c r="D334" s="139"/>
      <c r="E334" s="297" t="s">
        <v>237</v>
      </c>
      <c r="F334" s="298"/>
      <c r="G334" s="298"/>
      <c r="H334" s="298"/>
      <c r="I334" s="298"/>
      <c r="J334" s="298"/>
      <c r="K334" s="298"/>
      <c r="L334" s="298"/>
      <c r="M334" s="299"/>
      <c r="N334" s="62"/>
      <c r="O334" s="63"/>
      <c r="P334" s="63"/>
      <c r="Q334" s="63"/>
      <c r="R334" s="64"/>
      <c r="S334" s="144"/>
      <c r="T334" s="144"/>
      <c r="U334" s="144"/>
      <c r="V334" s="144"/>
      <c r="W334" s="144"/>
      <c r="X334" s="144"/>
      <c r="Y334" s="144"/>
      <c r="Z334" s="143"/>
    </row>
    <row r="335" spans="1:26" ht="20.100000000000001" customHeight="1" x14ac:dyDescent="0.15">
      <c r="A335" s="130"/>
      <c r="B335" s="119"/>
      <c r="C335" s="134"/>
      <c r="D335" s="139"/>
      <c r="E335" s="300" t="s">
        <v>238</v>
      </c>
      <c r="F335" s="263"/>
      <c r="G335" s="263"/>
      <c r="H335" s="263"/>
      <c r="I335" s="263"/>
      <c r="J335" s="263"/>
      <c r="K335" s="263"/>
      <c r="L335" s="263"/>
      <c r="M335" s="301"/>
      <c r="N335" s="56"/>
      <c r="O335" s="57"/>
      <c r="P335" s="57"/>
      <c r="Q335" s="57"/>
      <c r="R335" s="58"/>
      <c r="S335" s="144"/>
      <c r="T335" s="144"/>
      <c r="U335" s="144"/>
      <c r="V335" s="144"/>
      <c r="W335" s="144"/>
      <c r="X335" s="144"/>
      <c r="Y335" s="144"/>
      <c r="Z335" s="143"/>
    </row>
    <row r="336" spans="1:26" ht="20.100000000000001" customHeight="1" x14ac:dyDescent="0.15">
      <c r="A336" s="130"/>
      <c r="B336" s="119"/>
      <c r="C336" s="134"/>
      <c r="D336" s="139"/>
      <c r="E336" s="300" t="s">
        <v>239</v>
      </c>
      <c r="F336" s="263"/>
      <c r="G336" s="263"/>
      <c r="H336" s="263"/>
      <c r="I336" s="263"/>
      <c r="J336" s="263"/>
      <c r="K336" s="263"/>
      <c r="L336" s="263"/>
      <c r="M336" s="301"/>
      <c r="N336" s="56"/>
      <c r="O336" s="57"/>
      <c r="P336" s="57"/>
      <c r="Q336" s="57"/>
      <c r="R336" s="58"/>
      <c r="S336" s="144"/>
      <c r="T336" s="144"/>
      <c r="U336" s="144"/>
      <c r="V336" s="144"/>
      <c r="W336" s="144"/>
      <c r="X336" s="144"/>
      <c r="Y336" s="144"/>
      <c r="Z336" s="143"/>
    </row>
    <row r="337" spans="1:26" ht="20.100000000000001" customHeight="1" x14ac:dyDescent="0.15">
      <c r="A337" s="130"/>
      <c r="B337" s="119"/>
      <c r="C337" s="134"/>
      <c r="D337" s="139"/>
      <c r="E337" s="300" t="s">
        <v>240</v>
      </c>
      <c r="F337" s="263"/>
      <c r="G337" s="263"/>
      <c r="H337" s="263"/>
      <c r="I337" s="263"/>
      <c r="J337" s="263"/>
      <c r="K337" s="263"/>
      <c r="L337" s="263"/>
      <c r="M337" s="301"/>
      <c r="N337" s="56"/>
      <c r="O337" s="57"/>
      <c r="P337" s="57"/>
      <c r="Q337" s="57"/>
      <c r="R337" s="58"/>
      <c r="S337" s="144"/>
      <c r="T337" s="144"/>
      <c r="U337" s="144"/>
      <c r="V337" s="144"/>
      <c r="W337" s="144"/>
      <c r="X337" s="144"/>
      <c r="Y337" s="144"/>
      <c r="Z337" s="143"/>
    </row>
    <row r="338" spans="1:26" ht="20.100000000000001" customHeight="1" x14ac:dyDescent="0.15">
      <c r="A338" s="130"/>
      <c r="B338" s="119"/>
      <c r="C338" s="134"/>
      <c r="D338" s="139"/>
      <c r="E338" s="300" t="s">
        <v>241</v>
      </c>
      <c r="F338" s="263"/>
      <c r="G338" s="263"/>
      <c r="H338" s="263"/>
      <c r="I338" s="263"/>
      <c r="J338" s="263"/>
      <c r="K338" s="263"/>
      <c r="L338" s="263"/>
      <c r="M338" s="301"/>
      <c r="N338" s="56"/>
      <c r="O338" s="57"/>
      <c r="P338" s="57"/>
      <c r="Q338" s="57"/>
      <c r="R338" s="58"/>
      <c r="S338" s="144"/>
      <c r="T338" s="144"/>
      <c r="U338" s="144"/>
      <c r="V338" s="144"/>
      <c r="W338" s="144"/>
      <c r="X338" s="144"/>
      <c r="Y338" s="144"/>
      <c r="Z338" s="143"/>
    </row>
    <row r="339" spans="1:26" ht="20.100000000000001" customHeight="1" x14ac:dyDescent="0.15">
      <c r="A339" s="130"/>
      <c r="B339" s="119"/>
      <c r="C339" s="134"/>
      <c r="D339" s="139"/>
      <c r="E339" s="300" t="s">
        <v>242</v>
      </c>
      <c r="F339" s="263"/>
      <c r="G339" s="263"/>
      <c r="H339" s="263"/>
      <c r="I339" s="263"/>
      <c r="J339" s="263"/>
      <c r="K339" s="263"/>
      <c r="L339" s="263"/>
      <c r="M339" s="301"/>
      <c r="N339" s="56"/>
      <c r="O339" s="57"/>
      <c r="P339" s="57"/>
      <c r="Q339" s="57"/>
      <c r="R339" s="58"/>
      <c r="S339" s="144"/>
      <c r="T339" s="144"/>
      <c r="U339" s="144"/>
      <c r="V339" s="144"/>
      <c r="W339" s="144"/>
      <c r="X339" s="144"/>
      <c r="Y339" s="144"/>
      <c r="Z339" s="143"/>
    </row>
    <row r="340" spans="1:26" ht="20.100000000000001" customHeight="1" x14ac:dyDescent="0.15">
      <c r="A340" s="130"/>
      <c r="B340" s="119"/>
      <c r="C340" s="134"/>
      <c r="D340" s="139"/>
      <c r="E340" s="300" t="s">
        <v>243</v>
      </c>
      <c r="F340" s="263"/>
      <c r="G340" s="263"/>
      <c r="H340" s="263"/>
      <c r="I340" s="263"/>
      <c r="J340" s="263"/>
      <c r="K340" s="263"/>
      <c r="L340" s="263"/>
      <c r="M340" s="301"/>
      <c r="N340" s="56"/>
      <c r="O340" s="57"/>
      <c r="P340" s="57"/>
      <c r="Q340" s="57"/>
      <c r="R340" s="58"/>
      <c r="S340" s="144"/>
      <c r="T340" s="144"/>
      <c r="U340" s="144"/>
      <c r="V340" s="144"/>
      <c r="W340" s="144"/>
      <c r="X340" s="144"/>
      <c r="Y340" s="144"/>
      <c r="Z340" s="143"/>
    </row>
    <row r="341" spans="1:26" ht="20.100000000000001" customHeight="1" x14ac:dyDescent="0.15">
      <c r="A341" s="130"/>
      <c r="B341" s="119"/>
      <c r="C341" s="134"/>
      <c r="D341" s="139"/>
      <c r="E341" s="300" t="s">
        <v>244</v>
      </c>
      <c r="F341" s="263"/>
      <c r="G341" s="263"/>
      <c r="H341" s="263"/>
      <c r="I341" s="263"/>
      <c r="J341" s="263"/>
      <c r="K341" s="263"/>
      <c r="L341" s="263"/>
      <c r="M341" s="301"/>
      <c r="N341" s="56"/>
      <c r="O341" s="57"/>
      <c r="P341" s="57"/>
      <c r="Q341" s="57"/>
      <c r="R341" s="58"/>
      <c r="S341" s="144"/>
      <c r="T341" s="144"/>
      <c r="U341" s="144"/>
      <c r="V341" s="144"/>
      <c r="W341" s="144"/>
      <c r="X341" s="144"/>
      <c r="Y341" s="144"/>
      <c r="Z341" s="143"/>
    </row>
    <row r="342" spans="1:26" ht="20.100000000000001" customHeight="1" x14ac:dyDescent="0.15">
      <c r="A342" s="130"/>
      <c r="B342" s="119"/>
      <c r="C342" s="134"/>
      <c r="D342" s="139"/>
      <c r="E342" s="300" t="s">
        <v>245</v>
      </c>
      <c r="F342" s="263"/>
      <c r="G342" s="263"/>
      <c r="H342" s="263"/>
      <c r="I342" s="263"/>
      <c r="J342" s="263"/>
      <c r="K342" s="263"/>
      <c r="L342" s="263"/>
      <c r="M342" s="301"/>
      <c r="N342" s="56"/>
      <c r="O342" s="57"/>
      <c r="P342" s="57"/>
      <c r="Q342" s="57"/>
      <c r="R342" s="58"/>
      <c r="S342" s="144"/>
      <c r="T342" s="144"/>
      <c r="U342" s="144"/>
      <c r="V342" s="144"/>
      <c r="W342" s="144"/>
      <c r="X342" s="144"/>
      <c r="Y342" s="144"/>
      <c r="Z342" s="143"/>
    </row>
    <row r="343" spans="1:26" ht="20.100000000000001" customHeight="1" x14ac:dyDescent="0.15">
      <c r="A343" s="130"/>
      <c r="B343" s="119"/>
      <c r="C343" s="134"/>
      <c r="D343" s="139"/>
      <c r="E343" s="300" t="s">
        <v>246</v>
      </c>
      <c r="F343" s="263"/>
      <c r="G343" s="263"/>
      <c r="H343" s="263"/>
      <c r="I343" s="263"/>
      <c r="J343" s="263"/>
      <c r="K343" s="263"/>
      <c r="L343" s="263"/>
      <c r="M343" s="301"/>
      <c r="N343" s="56"/>
      <c r="O343" s="57"/>
      <c r="P343" s="57"/>
      <c r="Q343" s="57"/>
      <c r="R343" s="58"/>
      <c r="S343" s="144"/>
      <c r="T343" s="144"/>
      <c r="U343" s="144"/>
      <c r="V343" s="144"/>
      <c r="W343" s="144"/>
      <c r="X343" s="144"/>
      <c r="Y343" s="144"/>
      <c r="Z343" s="143"/>
    </row>
    <row r="344" spans="1:26" ht="20.100000000000001" customHeight="1" x14ac:dyDescent="0.15">
      <c r="A344" s="130"/>
      <c r="B344" s="119"/>
      <c r="C344" s="134"/>
      <c r="D344" s="139"/>
      <c r="E344" s="300" t="s">
        <v>247</v>
      </c>
      <c r="F344" s="263"/>
      <c r="G344" s="263"/>
      <c r="H344" s="263"/>
      <c r="I344" s="263"/>
      <c r="J344" s="263"/>
      <c r="K344" s="263"/>
      <c r="L344" s="263"/>
      <c r="M344" s="301"/>
      <c r="N344" s="56"/>
      <c r="O344" s="57"/>
      <c r="P344" s="57"/>
      <c r="Q344" s="57"/>
      <c r="R344" s="58"/>
      <c r="S344" s="144"/>
      <c r="T344" s="144"/>
      <c r="U344" s="144"/>
      <c r="V344" s="144"/>
      <c r="W344" s="144"/>
      <c r="X344" s="144"/>
      <c r="Y344" s="144"/>
      <c r="Z344" s="143"/>
    </row>
    <row r="345" spans="1:26" ht="20.100000000000001" customHeight="1" x14ac:dyDescent="0.15">
      <c r="A345" s="130"/>
      <c r="B345" s="119"/>
      <c r="C345" s="134"/>
      <c r="D345" s="139"/>
      <c r="E345" s="302" t="s">
        <v>248</v>
      </c>
      <c r="F345" s="303"/>
      <c r="G345" s="303"/>
      <c r="H345" s="303"/>
      <c r="I345" s="303"/>
      <c r="J345" s="303"/>
      <c r="K345" s="303"/>
      <c r="L345" s="303"/>
      <c r="M345" s="304"/>
      <c r="N345" s="59"/>
      <c r="O345" s="60"/>
      <c r="P345" s="60"/>
      <c r="Q345" s="60"/>
      <c r="R345" s="61"/>
      <c r="S345" s="144"/>
      <c r="T345" s="144"/>
      <c r="U345" s="144"/>
      <c r="V345" s="144"/>
      <c r="W345" s="144"/>
      <c r="X345" s="144"/>
      <c r="Y345" s="144"/>
      <c r="Z345" s="143"/>
    </row>
    <row r="346" spans="1:26" ht="20.100000000000001" customHeight="1" x14ac:dyDescent="0.15">
      <c r="A346" s="130"/>
      <c r="B346" s="119"/>
      <c r="C346" s="134"/>
      <c r="D346" s="139"/>
      <c r="E346" s="208"/>
      <c r="F346" s="135"/>
      <c r="G346" s="135"/>
      <c r="H346" s="135"/>
      <c r="I346" s="135"/>
      <c r="J346" s="144"/>
      <c r="K346" s="144"/>
      <c r="L346" s="175"/>
      <c r="M346" s="175"/>
      <c r="N346" s="136"/>
      <c r="O346" s="136"/>
      <c r="P346" s="136"/>
      <c r="Q346" s="136"/>
      <c r="R346" s="136"/>
      <c r="S346" s="144"/>
      <c r="T346" s="144"/>
      <c r="U346" s="144"/>
      <c r="V346" s="144"/>
      <c r="W346" s="144"/>
      <c r="X346" s="144"/>
      <c r="Y346" s="144"/>
      <c r="Z346" s="143"/>
    </row>
    <row r="347" spans="1:26" ht="19.899999999999999" customHeight="1" x14ac:dyDescent="0.15">
      <c r="B347" s="187"/>
      <c r="C347" s="192"/>
      <c r="D347" s="193"/>
      <c r="E347" s="193"/>
      <c r="F347" s="193"/>
      <c r="G347" s="193"/>
      <c r="H347" s="193"/>
      <c r="I347" s="193"/>
      <c r="J347" s="193"/>
      <c r="K347" s="193"/>
      <c r="L347" s="193"/>
      <c r="M347" s="193"/>
      <c r="N347" s="193"/>
      <c r="O347" s="193"/>
      <c r="P347" s="193"/>
      <c r="Q347" s="193"/>
      <c r="R347" s="193"/>
      <c r="S347" s="193"/>
      <c r="T347" s="193"/>
      <c r="U347" s="193"/>
      <c r="V347" s="193"/>
      <c r="W347" s="193"/>
      <c r="X347" s="193"/>
      <c r="Y347" s="193"/>
      <c r="Z347" s="305"/>
    </row>
    <row r="348" spans="1:26" ht="19.899999999999999" customHeight="1" x14ac:dyDescent="0.15"/>
    <row r="349" spans="1:26" ht="19.899999999999999" customHeight="1" x14ac:dyDescent="0.15">
      <c r="A349" s="114"/>
    </row>
    <row r="350" spans="1:26" ht="20.100000000000001" customHeight="1" x14ac:dyDescent="0.15">
      <c r="A350" s="130"/>
      <c r="B350" s="119"/>
      <c r="C350" s="131" t="s">
        <v>253</v>
      </c>
      <c r="D350" s="132"/>
      <c r="E350" s="306"/>
      <c r="F350" s="132"/>
      <c r="G350" s="132"/>
      <c r="H350" s="133"/>
      <c r="I350" s="165"/>
      <c r="M350" s="165"/>
      <c r="R350" s="165"/>
      <c r="T350" s="165"/>
      <c r="U350" s="307"/>
      <c r="Y350" s="193"/>
      <c r="Z350" s="193"/>
    </row>
    <row r="351" spans="1:26" ht="20.100000000000001" customHeight="1" x14ac:dyDescent="0.15">
      <c r="A351" s="130"/>
      <c r="B351" s="119"/>
      <c r="C351" s="134"/>
      <c r="D351" s="135"/>
      <c r="E351" s="308"/>
      <c r="F351" s="135"/>
      <c r="G351" s="135"/>
      <c r="H351" s="135"/>
      <c r="I351" s="179"/>
      <c r="J351" s="136"/>
      <c r="K351" s="136"/>
      <c r="L351" s="136"/>
      <c r="M351" s="179"/>
      <c r="N351" s="136"/>
      <c r="O351" s="136"/>
      <c r="P351" s="136"/>
      <c r="Q351" s="136"/>
      <c r="R351" s="179"/>
      <c r="S351" s="136"/>
      <c r="T351" s="179"/>
      <c r="U351" s="309"/>
      <c r="V351" s="136"/>
      <c r="W351" s="136"/>
      <c r="X351" s="136"/>
      <c r="Z351" s="310"/>
    </row>
    <row r="352" spans="1:26" ht="30" customHeight="1" x14ac:dyDescent="0.15">
      <c r="A352" s="130"/>
      <c r="B352" s="119"/>
      <c r="C352" s="311"/>
      <c r="D352" s="312" t="s">
        <v>265</v>
      </c>
      <c r="E352" s="313"/>
      <c r="F352" s="313"/>
      <c r="G352" s="313"/>
      <c r="H352" s="313"/>
      <c r="I352" s="313"/>
      <c r="J352" s="313"/>
      <c r="K352" s="313"/>
      <c r="L352" s="313"/>
      <c r="M352" s="313"/>
      <c r="N352" s="313"/>
      <c r="O352" s="313"/>
      <c r="P352" s="313"/>
      <c r="Q352" s="313"/>
      <c r="R352" s="313"/>
      <c r="S352" s="313"/>
      <c r="T352" s="313"/>
      <c r="U352" s="313"/>
      <c r="V352" s="313"/>
      <c r="W352" s="313"/>
      <c r="X352" s="313"/>
      <c r="Y352" s="313"/>
      <c r="Z352" s="187"/>
    </row>
    <row r="353" spans="1:27" ht="39.950000000000003" customHeight="1" x14ac:dyDescent="0.15">
      <c r="A353" s="130"/>
      <c r="B353" s="119"/>
      <c r="C353" s="134"/>
      <c r="D353" s="158"/>
      <c r="E353" s="314" t="s">
        <v>251</v>
      </c>
      <c r="F353" s="314"/>
      <c r="G353" s="314"/>
      <c r="H353" s="314"/>
      <c r="I353" s="315"/>
      <c r="J353" s="316" t="s">
        <v>252</v>
      </c>
      <c r="K353" s="317"/>
      <c r="L353" s="317"/>
      <c r="M353" s="317"/>
      <c r="N353" s="317"/>
      <c r="O353" s="317"/>
      <c r="P353" s="317"/>
      <c r="Q353" s="317"/>
      <c r="R353" s="318"/>
      <c r="S353" s="319" t="s">
        <v>254</v>
      </c>
      <c r="T353" s="319"/>
      <c r="U353" s="320" t="str">
        <f>"納品年月日　"&amp;日付例_s</f>
        <v>納品年月日　例)2024/4/1</v>
      </c>
      <c r="V353" s="320"/>
      <c r="W353" s="320"/>
      <c r="X353" s="320"/>
      <c r="Y353" s="321"/>
      <c r="Z353" s="187"/>
    </row>
    <row r="354" spans="1:27" ht="39.950000000000003" customHeight="1" x14ac:dyDescent="0.15">
      <c r="A354" s="130"/>
      <c r="B354" s="119"/>
      <c r="C354" s="134"/>
      <c r="D354" s="322">
        <v>1</v>
      </c>
      <c r="E354" s="48"/>
      <c r="F354" s="49"/>
      <c r="G354" s="49"/>
      <c r="H354" s="49"/>
      <c r="I354" s="50"/>
      <c r="J354" s="48"/>
      <c r="K354" s="49"/>
      <c r="L354" s="49"/>
      <c r="M354" s="49"/>
      <c r="N354" s="49"/>
      <c r="O354" s="49"/>
      <c r="P354" s="49"/>
      <c r="Q354" s="49"/>
      <c r="R354" s="50"/>
      <c r="S354" s="51"/>
      <c r="T354" s="52"/>
      <c r="U354" s="53"/>
      <c r="V354" s="54"/>
      <c r="W354" s="54"/>
      <c r="X354" s="54"/>
      <c r="Y354" s="55"/>
      <c r="Z354" s="187"/>
    </row>
    <row r="355" spans="1:27" ht="39.950000000000003" customHeight="1" x14ac:dyDescent="0.15">
      <c r="A355" s="130"/>
      <c r="B355" s="119"/>
      <c r="C355" s="134"/>
      <c r="D355" s="323">
        <f>D354+1</f>
        <v>2</v>
      </c>
      <c r="E355" s="35"/>
      <c r="F355" s="36"/>
      <c r="G355" s="36"/>
      <c r="H355" s="36"/>
      <c r="I355" s="37"/>
      <c r="J355" s="35"/>
      <c r="K355" s="36"/>
      <c r="L355" s="36"/>
      <c r="M355" s="36"/>
      <c r="N355" s="36"/>
      <c r="O355" s="36"/>
      <c r="P355" s="36"/>
      <c r="Q355" s="36"/>
      <c r="R355" s="37"/>
      <c r="S355" s="38"/>
      <c r="T355" s="39"/>
      <c r="U355" s="40"/>
      <c r="V355" s="41"/>
      <c r="W355" s="41"/>
      <c r="X355" s="41"/>
      <c r="Y355" s="42"/>
      <c r="Z355" s="187"/>
    </row>
    <row r="356" spans="1:27" ht="39.950000000000003" customHeight="1" x14ac:dyDescent="0.15">
      <c r="A356" s="130"/>
      <c r="B356" s="119"/>
      <c r="C356" s="134"/>
      <c r="D356" s="323">
        <f t="shared" ref="D356:D362" si="0">D355+1</f>
        <v>3</v>
      </c>
      <c r="E356" s="35"/>
      <c r="F356" s="36"/>
      <c r="G356" s="36"/>
      <c r="H356" s="36"/>
      <c r="I356" s="37"/>
      <c r="J356" s="35"/>
      <c r="K356" s="36"/>
      <c r="L356" s="36"/>
      <c r="M356" s="36"/>
      <c r="N356" s="36"/>
      <c r="O356" s="36"/>
      <c r="P356" s="36"/>
      <c r="Q356" s="36"/>
      <c r="R356" s="37"/>
      <c r="S356" s="38"/>
      <c r="T356" s="39"/>
      <c r="U356" s="40"/>
      <c r="V356" s="41"/>
      <c r="W356" s="41"/>
      <c r="X356" s="41"/>
      <c r="Y356" s="42"/>
      <c r="Z356" s="187"/>
    </row>
    <row r="357" spans="1:27" ht="39.950000000000003" customHeight="1" x14ac:dyDescent="0.15">
      <c r="A357" s="130"/>
      <c r="B357" s="119"/>
      <c r="C357" s="134"/>
      <c r="D357" s="323">
        <f t="shared" si="0"/>
        <v>4</v>
      </c>
      <c r="E357" s="35"/>
      <c r="F357" s="36"/>
      <c r="G357" s="36"/>
      <c r="H357" s="36"/>
      <c r="I357" s="37"/>
      <c r="J357" s="35"/>
      <c r="K357" s="36"/>
      <c r="L357" s="36"/>
      <c r="M357" s="36"/>
      <c r="N357" s="36"/>
      <c r="O357" s="36"/>
      <c r="P357" s="36"/>
      <c r="Q357" s="36"/>
      <c r="R357" s="37"/>
      <c r="S357" s="38"/>
      <c r="T357" s="39"/>
      <c r="U357" s="40"/>
      <c r="V357" s="41"/>
      <c r="W357" s="41"/>
      <c r="X357" s="41"/>
      <c r="Y357" s="42"/>
      <c r="Z357" s="187"/>
    </row>
    <row r="358" spans="1:27" ht="39.950000000000003" customHeight="1" x14ac:dyDescent="0.15">
      <c r="A358" s="130"/>
      <c r="B358" s="119"/>
      <c r="C358" s="134"/>
      <c r="D358" s="323">
        <f t="shared" si="0"/>
        <v>5</v>
      </c>
      <c r="E358" s="35"/>
      <c r="F358" s="36"/>
      <c r="G358" s="36"/>
      <c r="H358" s="36"/>
      <c r="I358" s="37"/>
      <c r="J358" s="35"/>
      <c r="K358" s="36"/>
      <c r="L358" s="36"/>
      <c r="M358" s="36"/>
      <c r="N358" s="36"/>
      <c r="O358" s="36"/>
      <c r="P358" s="36"/>
      <c r="Q358" s="36"/>
      <c r="R358" s="37"/>
      <c r="S358" s="38"/>
      <c r="T358" s="39"/>
      <c r="U358" s="40"/>
      <c r="V358" s="41"/>
      <c r="W358" s="41"/>
      <c r="X358" s="41"/>
      <c r="Y358" s="42"/>
      <c r="Z358" s="187"/>
    </row>
    <row r="359" spans="1:27" ht="39.950000000000003" customHeight="1" x14ac:dyDescent="0.15">
      <c r="A359" s="130"/>
      <c r="B359" s="119"/>
      <c r="C359" s="134"/>
      <c r="D359" s="323">
        <f>D358+1</f>
        <v>6</v>
      </c>
      <c r="E359" s="35"/>
      <c r="F359" s="36"/>
      <c r="G359" s="36"/>
      <c r="H359" s="36"/>
      <c r="I359" s="37"/>
      <c r="J359" s="35"/>
      <c r="K359" s="36"/>
      <c r="L359" s="36"/>
      <c r="M359" s="36"/>
      <c r="N359" s="36"/>
      <c r="O359" s="36"/>
      <c r="P359" s="36"/>
      <c r="Q359" s="36"/>
      <c r="R359" s="37"/>
      <c r="S359" s="38"/>
      <c r="T359" s="39"/>
      <c r="U359" s="40"/>
      <c r="V359" s="41"/>
      <c r="W359" s="41"/>
      <c r="X359" s="41"/>
      <c r="Y359" s="42"/>
      <c r="Z359" s="187"/>
    </row>
    <row r="360" spans="1:27" ht="39.950000000000003" customHeight="1" x14ac:dyDescent="0.15">
      <c r="A360" s="130"/>
      <c r="B360" s="119"/>
      <c r="C360" s="134"/>
      <c r="D360" s="323">
        <f t="shared" si="0"/>
        <v>7</v>
      </c>
      <c r="E360" s="35"/>
      <c r="F360" s="36"/>
      <c r="G360" s="36"/>
      <c r="H360" s="36"/>
      <c r="I360" s="37"/>
      <c r="J360" s="35"/>
      <c r="K360" s="36"/>
      <c r="L360" s="36"/>
      <c r="M360" s="36"/>
      <c r="N360" s="36"/>
      <c r="O360" s="36"/>
      <c r="P360" s="36"/>
      <c r="Q360" s="36"/>
      <c r="R360" s="37"/>
      <c r="S360" s="38"/>
      <c r="T360" s="39"/>
      <c r="U360" s="40"/>
      <c r="V360" s="41"/>
      <c r="W360" s="41"/>
      <c r="X360" s="41"/>
      <c r="Y360" s="42"/>
      <c r="Z360" s="187"/>
    </row>
    <row r="361" spans="1:27" ht="39.950000000000003" customHeight="1" x14ac:dyDescent="0.15">
      <c r="A361" s="130"/>
      <c r="B361" s="119"/>
      <c r="C361" s="134"/>
      <c r="D361" s="323">
        <f t="shared" si="0"/>
        <v>8</v>
      </c>
      <c r="E361" s="35"/>
      <c r="F361" s="36"/>
      <c r="G361" s="36"/>
      <c r="H361" s="36"/>
      <c r="I361" s="37"/>
      <c r="J361" s="35"/>
      <c r="K361" s="36"/>
      <c r="L361" s="36"/>
      <c r="M361" s="36"/>
      <c r="N361" s="36"/>
      <c r="O361" s="36"/>
      <c r="P361" s="36"/>
      <c r="Q361" s="36"/>
      <c r="R361" s="37"/>
      <c r="S361" s="38"/>
      <c r="T361" s="39"/>
      <c r="U361" s="40"/>
      <c r="V361" s="41"/>
      <c r="W361" s="41"/>
      <c r="X361" s="41"/>
      <c r="Y361" s="42"/>
      <c r="Z361" s="187"/>
    </row>
    <row r="362" spans="1:27" ht="39.950000000000003" customHeight="1" x14ac:dyDescent="0.15">
      <c r="A362" s="130"/>
      <c r="B362" s="119"/>
      <c r="C362" s="134"/>
      <c r="D362" s="323">
        <f t="shared" si="0"/>
        <v>9</v>
      </c>
      <c r="E362" s="35"/>
      <c r="F362" s="36"/>
      <c r="G362" s="36"/>
      <c r="H362" s="36"/>
      <c r="I362" s="37"/>
      <c r="J362" s="35"/>
      <c r="K362" s="36"/>
      <c r="L362" s="36"/>
      <c r="M362" s="36"/>
      <c r="N362" s="36"/>
      <c r="O362" s="36"/>
      <c r="P362" s="36"/>
      <c r="Q362" s="36"/>
      <c r="R362" s="37"/>
      <c r="S362" s="38"/>
      <c r="T362" s="39"/>
      <c r="U362" s="40"/>
      <c r="V362" s="41"/>
      <c r="W362" s="41"/>
      <c r="X362" s="41"/>
      <c r="Y362" s="42"/>
      <c r="Z362" s="187"/>
    </row>
    <row r="363" spans="1:27" ht="39.950000000000003" customHeight="1" x14ac:dyDescent="0.15">
      <c r="A363" s="130"/>
      <c r="B363" s="119"/>
      <c r="C363" s="134"/>
      <c r="D363" s="324">
        <f>D362+1</f>
        <v>10</v>
      </c>
      <c r="E363" s="43"/>
      <c r="F363" s="44"/>
      <c r="G363" s="44"/>
      <c r="H363" s="44"/>
      <c r="I363" s="45"/>
      <c r="J363" s="43"/>
      <c r="K363" s="44"/>
      <c r="L363" s="44"/>
      <c r="M363" s="44"/>
      <c r="N363" s="44"/>
      <c r="O363" s="44"/>
      <c r="P363" s="44"/>
      <c r="Q363" s="44"/>
      <c r="R363" s="45"/>
      <c r="S363" s="46"/>
      <c r="T363" s="47"/>
      <c r="U363" s="32"/>
      <c r="V363" s="33"/>
      <c r="W363" s="33"/>
      <c r="X363" s="33"/>
      <c r="Y363" s="34"/>
      <c r="Z363" s="187"/>
    </row>
    <row r="364" spans="1:27" ht="20.100000000000001" customHeight="1" x14ac:dyDescent="0.15">
      <c r="A364" s="130"/>
      <c r="B364" s="119"/>
      <c r="C364" s="138"/>
      <c r="D364" s="139"/>
      <c r="E364" s="144"/>
      <c r="F364" s="144"/>
      <c r="G364" s="144"/>
      <c r="H364" s="144"/>
      <c r="I364" s="325"/>
      <c r="J364" s="164"/>
      <c r="K364" s="164"/>
      <c r="L364" s="164"/>
      <c r="M364" s="164"/>
      <c r="N364" s="164"/>
      <c r="O364" s="164"/>
      <c r="P364" s="164"/>
      <c r="Q364" s="164"/>
      <c r="R364" s="164"/>
      <c r="S364" s="164"/>
      <c r="T364" s="164"/>
      <c r="U364" s="164"/>
      <c r="V364" s="144"/>
      <c r="W364" s="144"/>
      <c r="X364" s="144"/>
      <c r="Z364" s="187"/>
    </row>
    <row r="365" spans="1:27" ht="20.100000000000001" customHeight="1" x14ac:dyDescent="0.15">
      <c r="A365" s="130"/>
      <c r="B365" s="119"/>
      <c r="C365" s="158"/>
      <c r="D365" s="159"/>
      <c r="E365" s="159"/>
      <c r="F365" s="159"/>
      <c r="G365" s="159"/>
      <c r="H365" s="159"/>
      <c r="I365" s="159"/>
      <c r="J365" s="160"/>
      <c r="K365" s="160"/>
      <c r="L365" s="160"/>
      <c r="M365" s="160"/>
      <c r="N365" s="160"/>
      <c r="O365" s="160"/>
      <c r="P365" s="160"/>
      <c r="Q365" s="160"/>
      <c r="R365" s="160"/>
      <c r="S365" s="160"/>
      <c r="T365" s="160"/>
      <c r="U365" s="160"/>
      <c r="V365" s="159"/>
      <c r="W365" s="159"/>
      <c r="X365" s="159"/>
      <c r="Y365" s="193"/>
      <c r="Z365" s="305"/>
    </row>
    <row r="366" spans="1:27" ht="15.75" customHeight="1" x14ac:dyDescent="0.15">
      <c r="A366" s="130"/>
      <c r="B366" s="119"/>
      <c r="C366" s="144"/>
      <c r="D366" s="144"/>
      <c r="E366" s="144"/>
      <c r="F366" s="144"/>
      <c r="G366" s="144"/>
      <c r="H366" s="144"/>
      <c r="I366" s="144"/>
      <c r="J366" s="164"/>
      <c r="K366" s="164"/>
      <c r="L366" s="164"/>
      <c r="M366" s="164"/>
      <c r="N366" s="144"/>
      <c r="O366" s="144"/>
      <c r="P366" s="144"/>
      <c r="Q366" s="144"/>
      <c r="R366" s="144"/>
      <c r="S366" s="144"/>
      <c r="T366" s="144"/>
      <c r="U366" s="144"/>
      <c r="V366" s="144"/>
      <c r="W366" s="144"/>
      <c r="X366" s="144"/>
      <c r="Y366" s="144"/>
      <c r="Z366" s="144"/>
      <c r="AA366" s="144"/>
    </row>
  </sheetData>
  <sheetProtection algorithmName="SHA-512" hashValue="Pj0uZ16FDCWl/h/ci4hHdkAxRwuwKvsFhf+5aUvN9jhuAr4EFCu2XUR1GkBtA3bISo2yt8YmMo3KnAkL923P1g==" saltValue="UJmqe7HIuRh9p7/uX+75gA==" spinCount="100000" sheet="1" objects="1" scenarios="1"/>
  <dataConsolidate/>
  <mergeCells count="456">
    <mergeCell ref="E359:I359"/>
    <mergeCell ref="J359:R359"/>
    <mergeCell ref="S359:T359"/>
    <mergeCell ref="U359:Y359"/>
    <mergeCell ref="E360:I360"/>
    <mergeCell ref="J360:R360"/>
    <mergeCell ref="S360:T360"/>
    <mergeCell ref="U360:Y360"/>
    <mergeCell ref="E361:I361"/>
    <mergeCell ref="J361:R361"/>
    <mergeCell ref="S361:T361"/>
    <mergeCell ref="U361:Y361"/>
    <mergeCell ref="E207:Y207"/>
    <mergeCell ref="L257:O257"/>
    <mergeCell ref="L258:O258"/>
    <mergeCell ref="L259:O259"/>
    <mergeCell ref="L282:O282"/>
    <mergeCell ref="L276:O276"/>
    <mergeCell ref="L277:O277"/>
    <mergeCell ref="L278:O278"/>
    <mergeCell ref="L279:O279"/>
    <mergeCell ref="L280:O280"/>
    <mergeCell ref="L231:O231"/>
    <mergeCell ref="L232:O232"/>
    <mergeCell ref="L224:O224"/>
    <mergeCell ref="L225:O225"/>
    <mergeCell ref="I208:O208"/>
    <mergeCell ref="L227:O227"/>
    <mergeCell ref="L253:O253"/>
    <mergeCell ref="E266:F279"/>
    <mergeCell ref="E280:F281"/>
    <mergeCell ref="I280:J281"/>
    <mergeCell ref="L273:O273"/>
    <mergeCell ref="L274:O274"/>
    <mergeCell ref="L275:O275"/>
    <mergeCell ref="L233:O233"/>
    <mergeCell ref="L283:O283"/>
    <mergeCell ref="L284:O284"/>
    <mergeCell ref="U261:Y265"/>
    <mergeCell ref="U266:Y279"/>
    <mergeCell ref="L288:O288"/>
    <mergeCell ref="I282:J285"/>
    <mergeCell ref="I261:J265"/>
    <mergeCell ref="E294:F309"/>
    <mergeCell ref="I294:J296"/>
    <mergeCell ref="I297:J299"/>
    <mergeCell ref="I300:J303"/>
    <mergeCell ref="I304:J306"/>
    <mergeCell ref="E286:F293"/>
    <mergeCell ref="I286:J288"/>
    <mergeCell ref="I289:J293"/>
    <mergeCell ref="I267:J279"/>
    <mergeCell ref="G266:H279"/>
    <mergeCell ref="L267:O267"/>
    <mergeCell ref="L268:O268"/>
    <mergeCell ref="L281:O281"/>
    <mergeCell ref="L269:O269"/>
    <mergeCell ref="L290:O290"/>
    <mergeCell ref="L291:O291"/>
    <mergeCell ref="L292:O292"/>
    <mergeCell ref="E261:F265"/>
    <mergeCell ref="L243:O243"/>
    <mergeCell ref="L244:O244"/>
    <mergeCell ref="L237:O237"/>
    <mergeCell ref="I240:J244"/>
    <mergeCell ref="L246:O246"/>
    <mergeCell ref="I256:J260"/>
    <mergeCell ref="G256:H260"/>
    <mergeCell ref="L245:O245"/>
    <mergeCell ref="L247:O247"/>
    <mergeCell ref="L250:O250"/>
    <mergeCell ref="L251:O251"/>
    <mergeCell ref="L248:O248"/>
    <mergeCell ref="L249:O249"/>
    <mergeCell ref="L252:O252"/>
    <mergeCell ref="E256:F260"/>
    <mergeCell ref="L260:O260"/>
    <mergeCell ref="L254:O254"/>
    <mergeCell ref="L255:O255"/>
    <mergeCell ref="L256:O256"/>
    <mergeCell ref="L293:O293"/>
    <mergeCell ref="L285:O285"/>
    <mergeCell ref="L286:O286"/>
    <mergeCell ref="L287:O287"/>
    <mergeCell ref="I245:J247"/>
    <mergeCell ref="G245:H247"/>
    <mergeCell ref="I248:J255"/>
    <mergeCell ref="E209:F211"/>
    <mergeCell ref="E212:F217"/>
    <mergeCell ref="E218:F226"/>
    <mergeCell ref="E227:F231"/>
    <mergeCell ref="E232:F244"/>
    <mergeCell ref="I222:J223"/>
    <mergeCell ref="I224:J225"/>
    <mergeCell ref="I226:J226"/>
    <mergeCell ref="I227:J229"/>
    <mergeCell ref="I230:J231"/>
    <mergeCell ref="I232:J239"/>
    <mergeCell ref="G227:H231"/>
    <mergeCell ref="G232:H244"/>
    <mergeCell ref="E245:F247"/>
    <mergeCell ref="E248:F255"/>
    <mergeCell ref="G248:H255"/>
    <mergeCell ref="G209:H211"/>
    <mergeCell ref="G212:H217"/>
    <mergeCell ref="G218:H226"/>
    <mergeCell ref="I209:J211"/>
    <mergeCell ref="I212:J217"/>
    <mergeCell ref="G261:H265"/>
    <mergeCell ref="I266:J266"/>
    <mergeCell ref="L263:O263"/>
    <mergeCell ref="L264:O264"/>
    <mergeCell ref="L265:O265"/>
    <mergeCell ref="L266:O266"/>
    <mergeCell ref="L261:O261"/>
    <mergeCell ref="L262:O262"/>
    <mergeCell ref="L217:O217"/>
    <mergeCell ref="L218:O218"/>
    <mergeCell ref="L219:O219"/>
    <mergeCell ref="L220:O220"/>
    <mergeCell ref="L221:O221"/>
    <mergeCell ref="L222:O222"/>
    <mergeCell ref="L234:O234"/>
    <mergeCell ref="L235:O235"/>
    <mergeCell ref="L236:O236"/>
    <mergeCell ref="E310:F318"/>
    <mergeCell ref="I310:J314"/>
    <mergeCell ref="I315:J318"/>
    <mergeCell ref="L304:O304"/>
    <mergeCell ref="L305:O305"/>
    <mergeCell ref="L306:O306"/>
    <mergeCell ref="L307:O307"/>
    <mergeCell ref="L308:O308"/>
    <mergeCell ref="L309:O309"/>
    <mergeCell ref="L294:O294"/>
    <mergeCell ref="L295:O295"/>
    <mergeCell ref="L296:O296"/>
    <mergeCell ref="L297:O297"/>
    <mergeCell ref="L298:O298"/>
    <mergeCell ref="L299:O299"/>
    <mergeCell ref="L300:O300"/>
    <mergeCell ref="E319:F320"/>
    <mergeCell ref="I319:J320"/>
    <mergeCell ref="L312:O312"/>
    <mergeCell ref="L313:O313"/>
    <mergeCell ref="L314:O314"/>
    <mergeCell ref="L315:O315"/>
    <mergeCell ref="L311:O311"/>
    <mergeCell ref="L316:O316"/>
    <mergeCell ref="L310:O310"/>
    <mergeCell ref="G310:H318"/>
    <mergeCell ref="G319:H320"/>
    <mergeCell ref="L317:O317"/>
    <mergeCell ref="L318:O318"/>
    <mergeCell ref="L319:O319"/>
    <mergeCell ref="L320:O320"/>
    <mergeCell ref="L301:O301"/>
    <mergeCell ref="L302:O302"/>
    <mergeCell ref="L303:O303"/>
    <mergeCell ref="E196:H196"/>
    <mergeCell ref="I196:M196"/>
    <mergeCell ref="E197:H197"/>
    <mergeCell ref="I197:M197"/>
    <mergeCell ref="U280:Y281"/>
    <mergeCell ref="U282:Y285"/>
    <mergeCell ref="U286:Y293"/>
    <mergeCell ref="U294:Y309"/>
    <mergeCell ref="E199:H199"/>
    <mergeCell ref="I199:M199"/>
    <mergeCell ref="E198:H198"/>
    <mergeCell ref="I198:M198"/>
    <mergeCell ref="C204:I204"/>
    <mergeCell ref="G208:H208"/>
    <mergeCell ref="E208:F208"/>
    <mergeCell ref="I218:J221"/>
    <mergeCell ref="L209:O209"/>
    <mergeCell ref="L210:O210"/>
    <mergeCell ref="L211:O211"/>
    <mergeCell ref="L212:O212"/>
    <mergeCell ref="L213:O213"/>
    <mergeCell ref="L214:O214"/>
    <mergeCell ref="L226:O226"/>
    <mergeCell ref="U310:Y318"/>
    <mergeCell ref="I307:J309"/>
    <mergeCell ref="G280:H281"/>
    <mergeCell ref="G282:H285"/>
    <mergeCell ref="G286:H293"/>
    <mergeCell ref="G294:H309"/>
    <mergeCell ref="E282:F285"/>
    <mergeCell ref="L238:O238"/>
    <mergeCell ref="L239:O239"/>
    <mergeCell ref="L240:O240"/>
    <mergeCell ref="L241:O241"/>
    <mergeCell ref="L242:O242"/>
    <mergeCell ref="L270:O270"/>
    <mergeCell ref="L271:O271"/>
    <mergeCell ref="L272:O272"/>
    <mergeCell ref="L289:O289"/>
    <mergeCell ref="Q242:T242"/>
    <mergeCell ref="Q243:T243"/>
    <mergeCell ref="Q244:T244"/>
    <mergeCell ref="Q278:T278"/>
    <mergeCell ref="Q279:T279"/>
    <mergeCell ref="Q280:T280"/>
    <mergeCell ref="Q281:T281"/>
    <mergeCell ref="Q270:T270"/>
    <mergeCell ref="I180:M180"/>
    <mergeCell ref="I178:M178"/>
    <mergeCell ref="I188:M188"/>
    <mergeCell ref="I191:M191"/>
    <mergeCell ref="I186:M186"/>
    <mergeCell ref="I182:M182"/>
    <mergeCell ref="I184:M184"/>
    <mergeCell ref="J183:Y183"/>
    <mergeCell ref="I192:M192"/>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W1:Z1"/>
    <mergeCell ref="C174:H174"/>
    <mergeCell ref="I176:M176"/>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323:Y323"/>
    <mergeCell ref="E326:H326"/>
    <mergeCell ref="E327:H327"/>
    <mergeCell ref="E328:H328"/>
    <mergeCell ref="E329:H329"/>
    <mergeCell ref="I326:Y326"/>
    <mergeCell ref="I327:Y327"/>
    <mergeCell ref="I328:Y328"/>
    <mergeCell ref="I329:Y329"/>
    <mergeCell ref="N333:R333"/>
    <mergeCell ref="N334:R334"/>
    <mergeCell ref="E333:M333"/>
    <mergeCell ref="E334:M334"/>
    <mergeCell ref="E335:M335"/>
    <mergeCell ref="E336:M336"/>
    <mergeCell ref="E337:M337"/>
    <mergeCell ref="E338:M338"/>
    <mergeCell ref="E339:M339"/>
    <mergeCell ref="N335:R335"/>
    <mergeCell ref="N336:R336"/>
    <mergeCell ref="N337:R337"/>
    <mergeCell ref="N338:R338"/>
    <mergeCell ref="N339:R339"/>
    <mergeCell ref="E354:I354"/>
    <mergeCell ref="S354:T354"/>
    <mergeCell ref="U354:Y354"/>
    <mergeCell ref="E340:M340"/>
    <mergeCell ref="E341:M341"/>
    <mergeCell ref="E342:M342"/>
    <mergeCell ref="E343:M343"/>
    <mergeCell ref="E344:M344"/>
    <mergeCell ref="E345:M345"/>
    <mergeCell ref="N344:R344"/>
    <mergeCell ref="N345:R345"/>
    <mergeCell ref="J353:R353"/>
    <mergeCell ref="J354:R354"/>
    <mergeCell ref="N340:R340"/>
    <mergeCell ref="N341:R341"/>
    <mergeCell ref="N342:R342"/>
    <mergeCell ref="N343:R343"/>
    <mergeCell ref="C350:H350"/>
    <mergeCell ref="D352:Y352"/>
    <mergeCell ref="E353:I353"/>
    <mergeCell ref="S353:T353"/>
    <mergeCell ref="U353:Y353"/>
    <mergeCell ref="U363:Y363"/>
    <mergeCell ref="E357:I357"/>
    <mergeCell ref="S357:T357"/>
    <mergeCell ref="U357:Y357"/>
    <mergeCell ref="E358:I358"/>
    <mergeCell ref="S358:T358"/>
    <mergeCell ref="U358:Y358"/>
    <mergeCell ref="E355:I355"/>
    <mergeCell ref="S355:T355"/>
    <mergeCell ref="U355:Y355"/>
    <mergeCell ref="E356:I356"/>
    <mergeCell ref="S356:T356"/>
    <mergeCell ref="U356:Y356"/>
    <mergeCell ref="J355:R355"/>
    <mergeCell ref="J356:R356"/>
    <mergeCell ref="J357:R357"/>
    <mergeCell ref="J358:R358"/>
    <mergeCell ref="J363:R363"/>
    <mergeCell ref="E363:I363"/>
    <mergeCell ref="S363:T363"/>
    <mergeCell ref="E362:I362"/>
    <mergeCell ref="J362:R362"/>
    <mergeCell ref="S362:T362"/>
    <mergeCell ref="U362:Y362"/>
    <mergeCell ref="Q233:T233"/>
    <mergeCell ref="Q230:T230"/>
    <mergeCell ref="Q231:T231"/>
    <mergeCell ref="Q232:T232"/>
    <mergeCell ref="L223:O223"/>
    <mergeCell ref="L215:O215"/>
    <mergeCell ref="L216:O216"/>
    <mergeCell ref="L228:O228"/>
    <mergeCell ref="L229:O229"/>
    <mergeCell ref="L230:O230"/>
    <mergeCell ref="Q234:T234"/>
    <mergeCell ref="Q235:T235"/>
    <mergeCell ref="Q236:T236"/>
    <mergeCell ref="Q237:T237"/>
    <mergeCell ref="Q238:T238"/>
    <mergeCell ref="Q239:T239"/>
    <mergeCell ref="Q240:T240"/>
    <mergeCell ref="Q241:T241"/>
    <mergeCell ref="Q277:T277"/>
    <mergeCell ref="Q254:T254"/>
    <mergeCell ref="Q255:T255"/>
    <mergeCell ref="Q256:T256"/>
    <mergeCell ref="Q257:T257"/>
    <mergeCell ref="Q258:T258"/>
    <mergeCell ref="Q259:T259"/>
    <mergeCell ref="Q260:T260"/>
    <mergeCell ref="Q261:T261"/>
    <mergeCell ref="Q262:T262"/>
    <mergeCell ref="Q263:T263"/>
    <mergeCell ref="Q264:T264"/>
    <mergeCell ref="Q265:T265"/>
    <mergeCell ref="Q266:T266"/>
    <mergeCell ref="Q268:T268"/>
    <mergeCell ref="Q269:T269"/>
    <mergeCell ref="Q271:T271"/>
    <mergeCell ref="Q272:T272"/>
    <mergeCell ref="Q273:T273"/>
    <mergeCell ref="Q274:T274"/>
    <mergeCell ref="Q275:T275"/>
    <mergeCell ref="Q276:T276"/>
    <mergeCell ref="U209:Y211"/>
    <mergeCell ref="U212:Y217"/>
    <mergeCell ref="U218:Y226"/>
    <mergeCell ref="U227:Y231"/>
    <mergeCell ref="U232:Y244"/>
    <mergeCell ref="U245:Y247"/>
    <mergeCell ref="U248:Y255"/>
    <mergeCell ref="U256:Y260"/>
    <mergeCell ref="Q267:T267"/>
    <mergeCell ref="Q245:T245"/>
    <mergeCell ref="Q246:T246"/>
    <mergeCell ref="Q247:T247"/>
    <mergeCell ref="Q248:T248"/>
    <mergeCell ref="Q249:T249"/>
    <mergeCell ref="Q250:T250"/>
    <mergeCell ref="Q251:T251"/>
    <mergeCell ref="Q252:T252"/>
    <mergeCell ref="Q253:T253"/>
    <mergeCell ref="Q305:T305"/>
    <mergeCell ref="Q291:T291"/>
    <mergeCell ref="Q292:T292"/>
    <mergeCell ref="Q293:T293"/>
    <mergeCell ref="Q294:T294"/>
    <mergeCell ref="Q295:T295"/>
    <mergeCell ref="Q296:T296"/>
    <mergeCell ref="Q297:T297"/>
    <mergeCell ref="Q298:T298"/>
    <mergeCell ref="Q299:T299"/>
    <mergeCell ref="Q300:T300"/>
    <mergeCell ref="Q301:T301"/>
    <mergeCell ref="Q302:T302"/>
    <mergeCell ref="Q303:T303"/>
    <mergeCell ref="Q304:T304"/>
    <mergeCell ref="U319:Y320"/>
    <mergeCell ref="U208:Y208"/>
    <mergeCell ref="Q208:T208"/>
    <mergeCell ref="Q209:T209"/>
    <mergeCell ref="Q210:T210"/>
    <mergeCell ref="Q211:T211"/>
    <mergeCell ref="Q212:T212"/>
    <mergeCell ref="Q213:T213"/>
    <mergeCell ref="Q214:T214"/>
    <mergeCell ref="Q215:T215"/>
    <mergeCell ref="Q216:T216"/>
    <mergeCell ref="Q217:T217"/>
    <mergeCell ref="Q218:T218"/>
    <mergeCell ref="Q219:T219"/>
    <mergeCell ref="Q220:T220"/>
    <mergeCell ref="Q221:T221"/>
    <mergeCell ref="Q222:T222"/>
    <mergeCell ref="Q223:T223"/>
    <mergeCell ref="Q224:T224"/>
    <mergeCell ref="Q225:T225"/>
    <mergeCell ref="Q226:T226"/>
    <mergeCell ref="Q227:T227"/>
    <mergeCell ref="Q228:T228"/>
    <mergeCell ref="Q229:T229"/>
    <mergeCell ref="Q320:T320"/>
    <mergeCell ref="Q282:T282"/>
    <mergeCell ref="Q283:T283"/>
    <mergeCell ref="Q284:T284"/>
    <mergeCell ref="Q285:T285"/>
    <mergeCell ref="Q286:T286"/>
    <mergeCell ref="Q287:T287"/>
    <mergeCell ref="Q288:T288"/>
    <mergeCell ref="Q289:T289"/>
    <mergeCell ref="Q290:T290"/>
    <mergeCell ref="Q306:T306"/>
    <mergeCell ref="Q307:T307"/>
    <mergeCell ref="Q308:T308"/>
    <mergeCell ref="Q309:T309"/>
    <mergeCell ref="Q310:T310"/>
    <mergeCell ref="Q311:T311"/>
    <mergeCell ref="Q312:T312"/>
    <mergeCell ref="Q313:T313"/>
    <mergeCell ref="Q314:T314"/>
    <mergeCell ref="Q315:T315"/>
    <mergeCell ref="Q316:T316"/>
    <mergeCell ref="Q317:T317"/>
    <mergeCell ref="Q318:T318"/>
    <mergeCell ref="Q319:T319"/>
  </mergeCells>
  <phoneticPr fontId="5"/>
  <conditionalFormatting sqref="I20:M20">
    <cfRule type="expression" dxfId="195" priority="196" stopIfTrue="1">
      <formula>$A20&lt;&gt;0</formula>
    </cfRule>
  </conditionalFormatting>
  <conditionalFormatting sqref="I22:Y22">
    <cfRule type="expression" dxfId="194" priority="195" stopIfTrue="1">
      <formula>$A22&lt;&gt;0</formula>
    </cfRule>
  </conditionalFormatting>
  <conditionalFormatting sqref="I24:Y24">
    <cfRule type="expression" dxfId="193" priority="194" stopIfTrue="1">
      <formula>$A24&lt;&gt;0</formula>
    </cfRule>
  </conditionalFormatting>
  <conditionalFormatting sqref="I26:Y26">
    <cfRule type="expression" dxfId="192" priority="193" stopIfTrue="1">
      <formula>$A26&lt;&gt;0</formula>
    </cfRule>
  </conditionalFormatting>
  <conditionalFormatting sqref="I28:Y28">
    <cfRule type="expression" dxfId="191" priority="192" stopIfTrue="1">
      <formula>$A28&lt;&gt;0</formula>
    </cfRule>
  </conditionalFormatting>
  <conditionalFormatting sqref="I30:Y30">
    <cfRule type="expression" dxfId="190" priority="191" stopIfTrue="1">
      <formula>$A30&lt;&gt;0</formula>
    </cfRule>
  </conditionalFormatting>
  <conditionalFormatting sqref="I32:Y32">
    <cfRule type="expression" dxfId="189" priority="190" stopIfTrue="1">
      <formula>$A32&lt;&gt;0</formula>
    </cfRule>
  </conditionalFormatting>
  <conditionalFormatting sqref="I34:M34">
    <cfRule type="expression" dxfId="188" priority="189" stopIfTrue="1">
      <formula>$A34&lt;&gt;0</formula>
    </cfRule>
  </conditionalFormatting>
  <conditionalFormatting sqref="I36:M36">
    <cfRule type="expression" dxfId="187" priority="188" stopIfTrue="1">
      <formula>$A36&lt;&gt;0</formula>
    </cfRule>
  </conditionalFormatting>
  <conditionalFormatting sqref="I38:Y38">
    <cfRule type="expression" dxfId="186" priority="187" stopIfTrue="1">
      <formula>$A38&lt;&gt;0</formula>
    </cfRule>
  </conditionalFormatting>
  <conditionalFormatting sqref="I40:M40">
    <cfRule type="expression" dxfId="185" priority="186" stopIfTrue="1">
      <formula>$A40&lt;&gt;0</formula>
    </cfRule>
  </conditionalFormatting>
  <conditionalFormatting sqref="I63:M63">
    <cfRule type="expression" dxfId="184" priority="185" stopIfTrue="1">
      <formula>$A63&lt;&gt;0</formula>
    </cfRule>
  </conditionalFormatting>
  <conditionalFormatting sqref="I69:M69">
    <cfRule type="expression" dxfId="183" priority="184" stopIfTrue="1">
      <formula>$A69&lt;&gt;0</formula>
    </cfRule>
  </conditionalFormatting>
  <conditionalFormatting sqref="I71:Y71">
    <cfRule type="expression" dxfId="182" priority="183" stopIfTrue="1">
      <formula>$A71&lt;&gt;0</formula>
    </cfRule>
  </conditionalFormatting>
  <conditionalFormatting sqref="I73:Y73">
    <cfRule type="expression" dxfId="181" priority="182" stopIfTrue="1">
      <formula>$A73&lt;&gt;0</formula>
    </cfRule>
  </conditionalFormatting>
  <conditionalFormatting sqref="I75:Y75">
    <cfRule type="expression" dxfId="180" priority="181" stopIfTrue="1">
      <formula>$A75&lt;&gt;0</formula>
    </cfRule>
  </conditionalFormatting>
  <conditionalFormatting sqref="I77:Y77">
    <cfRule type="expression" dxfId="179" priority="180" stopIfTrue="1">
      <formula>$A77&lt;&gt;0</formula>
    </cfRule>
  </conditionalFormatting>
  <conditionalFormatting sqref="I79:Y79">
    <cfRule type="expression" dxfId="178" priority="179" stopIfTrue="1">
      <formula>$A79&lt;&gt;0</formula>
    </cfRule>
  </conditionalFormatting>
  <conditionalFormatting sqref="I81:Y81">
    <cfRule type="expression" dxfId="177" priority="178" stopIfTrue="1">
      <formula>$A81&lt;&gt;0</formula>
    </cfRule>
  </conditionalFormatting>
  <conditionalFormatting sqref="I83:M83">
    <cfRule type="expression" dxfId="176" priority="177" stopIfTrue="1">
      <formula>$A83&lt;&gt;0</formula>
    </cfRule>
  </conditionalFormatting>
  <conditionalFormatting sqref="P83">
    <cfRule type="expression" dxfId="175" priority="176" stopIfTrue="1">
      <formula>$A84&lt;&gt;0</formula>
    </cfRule>
  </conditionalFormatting>
  <conditionalFormatting sqref="I85:M85">
    <cfRule type="expression" dxfId="174" priority="175" stopIfTrue="1">
      <formula>$A85&lt;&gt;0</formula>
    </cfRule>
  </conditionalFormatting>
  <conditionalFormatting sqref="I87:Y87">
    <cfRule type="expression" dxfId="173" priority="174" stopIfTrue="1">
      <formula>$A87&lt;&gt;0</formula>
    </cfRule>
  </conditionalFormatting>
  <conditionalFormatting sqref="I114:Y114">
    <cfRule type="expression" dxfId="172" priority="173" stopIfTrue="1">
      <formula>$A114&lt;&gt;0</formula>
    </cfRule>
  </conditionalFormatting>
  <conditionalFormatting sqref="I116:Y116">
    <cfRule type="expression" dxfId="171" priority="172" stopIfTrue="1">
      <formula>$A116&lt;&gt;0</formula>
    </cfRule>
  </conditionalFormatting>
  <conditionalFormatting sqref="I120:Y120">
    <cfRule type="expression" dxfId="170" priority="171" stopIfTrue="1">
      <formula>$A120&lt;&gt;0</formula>
    </cfRule>
  </conditionalFormatting>
  <conditionalFormatting sqref="I122:M122">
    <cfRule type="expression" dxfId="169" priority="170" stopIfTrue="1">
      <formula>$A122&lt;&gt;0</formula>
    </cfRule>
  </conditionalFormatting>
  <conditionalFormatting sqref="I124:M124">
    <cfRule type="expression" dxfId="168" priority="169" stopIfTrue="1">
      <formula>$A124&lt;&gt;0</formula>
    </cfRule>
  </conditionalFormatting>
  <conditionalFormatting sqref="I126:Y126">
    <cfRule type="expression" dxfId="167" priority="168" stopIfTrue="1">
      <formula>$A126&lt;&gt;0</formula>
    </cfRule>
  </conditionalFormatting>
  <conditionalFormatting sqref="I153:M153">
    <cfRule type="expression" dxfId="166" priority="167" stopIfTrue="1">
      <formula>$A153&lt;&gt;0</formula>
    </cfRule>
  </conditionalFormatting>
  <conditionalFormatting sqref="I155:Y155">
    <cfRule type="expression" dxfId="165" priority="166" stopIfTrue="1">
      <formula>$A155&lt;&gt;0</formula>
    </cfRule>
  </conditionalFormatting>
  <conditionalFormatting sqref="I157:Y157">
    <cfRule type="expression" dxfId="164" priority="165" stopIfTrue="1">
      <formula>$A157&lt;&gt;0</formula>
    </cfRule>
  </conditionalFormatting>
  <conditionalFormatting sqref="I159:M159">
    <cfRule type="expression" dxfId="163" priority="164" stopIfTrue="1">
      <formula>$A159&lt;&gt;0</formula>
    </cfRule>
  </conditionalFormatting>
  <conditionalFormatting sqref="I161:M161">
    <cfRule type="expression" dxfId="162" priority="163" stopIfTrue="1">
      <formula>$A161&lt;&gt;0</formula>
    </cfRule>
  </conditionalFormatting>
  <conditionalFormatting sqref="I163:Y163">
    <cfRule type="expression" dxfId="161" priority="162" stopIfTrue="1">
      <formula>$A163&lt;&gt;0</formula>
    </cfRule>
  </conditionalFormatting>
  <conditionalFormatting sqref="I165:M165">
    <cfRule type="expression" dxfId="160" priority="161" stopIfTrue="1">
      <formula>$A165&lt;&gt;0</formula>
    </cfRule>
  </conditionalFormatting>
  <conditionalFormatting sqref="I167:M167">
    <cfRule type="expression" dxfId="159" priority="160" stopIfTrue="1">
      <formula>$A167&lt;&gt;0</formula>
    </cfRule>
  </conditionalFormatting>
  <conditionalFormatting sqref="I169:Y169">
    <cfRule type="expression" dxfId="158" priority="159" stopIfTrue="1">
      <formula>$A169&lt;&gt;0</formula>
    </cfRule>
  </conditionalFormatting>
  <conditionalFormatting sqref="I176:M176">
    <cfRule type="expression" dxfId="157" priority="158" stopIfTrue="1">
      <formula>$A176&lt;&gt;0</formula>
    </cfRule>
  </conditionalFormatting>
  <conditionalFormatting sqref="I182:M182">
    <cfRule type="expression" dxfId="156" priority="157" stopIfTrue="1">
      <formula>$A182&lt;&gt;0</formula>
    </cfRule>
  </conditionalFormatting>
  <conditionalFormatting sqref="I184:M184">
    <cfRule type="expression" dxfId="155" priority="156" stopIfTrue="1">
      <formula>$A184&lt;&gt;0</formula>
    </cfRule>
  </conditionalFormatting>
  <conditionalFormatting sqref="I186:M186">
    <cfRule type="expression" dxfId="154" priority="155" stopIfTrue="1">
      <formula>$A186&lt;&gt;0</formula>
    </cfRule>
  </conditionalFormatting>
  <conditionalFormatting sqref="I188:M188">
    <cfRule type="expression" dxfId="153" priority="154" stopIfTrue="1">
      <formula>$A188&lt;&gt;0</formula>
    </cfRule>
  </conditionalFormatting>
  <conditionalFormatting sqref="I191:M191">
    <cfRule type="expression" dxfId="152" priority="153" stopIfTrue="1">
      <formula>$A191&lt;&gt;0</formula>
    </cfRule>
  </conditionalFormatting>
  <conditionalFormatting sqref="G209:H211">
    <cfRule type="expression" dxfId="151" priority="152" stopIfTrue="1">
      <formula>希望&lt;&gt;0</formula>
    </cfRule>
  </conditionalFormatting>
  <conditionalFormatting sqref="P209">
    <cfRule type="expression" dxfId="150" priority="151" stopIfTrue="1">
      <formula>$A209&lt;&gt;0</formula>
    </cfRule>
  </conditionalFormatting>
  <conditionalFormatting sqref="P210">
    <cfRule type="expression" dxfId="149" priority="150" stopIfTrue="1">
      <formula>$A209&lt;&gt;0</formula>
    </cfRule>
  </conditionalFormatting>
  <conditionalFormatting sqref="P211">
    <cfRule type="expression" dxfId="148" priority="149" stopIfTrue="1">
      <formula>$A209&lt;&gt;0</formula>
    </cfRule>
  </conditionalFormatting>
  <conditionalFormatting sqref="G212:H217">
    <cfRule type="expression" dxfId="147" priority="148" stopIfTrue="1">
      <formula>希望&lt;&gt;0</formula>
    </cfRule>
  </conditionalFormatting>
  <conditionalFormatting sqref="P212">
    <cfRule type="expression" dxfId="146" priority="147" stopIfTrue="1">
      <formula>$A212&lt;&gt;0</formula>
    </cfRule>
  </conditionalFormatting>
  <conditionalFormatting sqref="P213">
    <cfRule type="expression" dxfId="145" priority="146" stopIfTrue="1">
      <formula>$A212&lt;&gt;0</formula>
    </cfRule>
  </conditionalFormatting>
  <conditionalFormatting sqref="Q213:T213">
    <cfRule type="expression" dxfId="144" priority="145" stopIfTrue="1">
      <formula>$A213&lt;&gt;0</formula>
    </cfRule>
  </conditionalFormatting>
  <conditionalFormatting sqref="P214">
    <cfRule type="expression" dxfId="143" priority="144" stopIfTrue="1">
      <formula>$A212&lt;&gt;0</formula>
    </cfRule>
  </conditionalFormatting>
  <conditionalFormatting sqref="P215">
    <cfRule type="expression" dxfId="142" priority="143" stopIfTrue="1">
      <formula>$A212&lt;&gt;0</formula>
    </cfRule>
  </conditionalFormatting>
  <conditionalFormatting sqref="P216">
    <cfRule type="expression" dxfId="141" priority="142" stopIfTrue="1">
      <formula>$A212&lt;&gt;0</formula>
    </cfRule>
  </conditionalFormatting>
  <conditionalFormatting sqref="P217">
    <cfRule type="expression" dxfId="140" priority="141" stopIfTrue="1">
      <formula>$A212&lt;&gt;0</formula>
    </cfRule>
  </conditionalFormatting>
  <conditionalFormatting sqref="Q217:T217">
    <cfRule type="expression" dxfId="139" priority="140" stopIfTrue="1">
      <formula>$A217&lt;&gt;0</formula>
    </cfRule>
  </conditionalFormatting>
  <conditionalFormatting sqref="G218:H226">
    <cfRule type="expression" dxfId="138" priority="139" stopIfTrue="1">
      <formula>希望&lt;&gt;0</formula>
    </cfRule>
  </conditionalFormatting>
  <conditionalFormatting sqref="P218">
    <cfRule type="expression" dxfId="137" priority="138" stopIfTrue="1">
      <formula>$A218&lt;&gt;0</formula>
    </cfRule>
  </conditionalFormatting>
  <conditionalFormatting sqref="P219">
    <cfRule type="expression" dxfId="136" priority="137" stopIfTrue="1">
      <formula>$A218&lt;&gt;0</formula>
    </cfRule>
  </conditionalFormatting>
  <conditionalFormatting sqref="P220">
    <cfRule type="expression" dxfId="135" priority="136" stopIfTrue="1">
      <formula>$A218&lt;&gt;0</formula>
    </cfRule>
  </conditionalFormatting>
  <conditionalFormatting sqref="P221">
    <cfRule type="expression" dxfId="134" priority="135" stopIfTrue="1">
      <formula>$A218&lt;&gt;0</formula>
    </cfRule>
  </conditionalFormatting>
  <conditionalFormatting sqref="P222">
    <cfRule type="expression" dxfId="133" priority="134" stopIfTrue="1">
      <formula>$A218&lt;&gt;0</formula>
    </cfRule>
  </conditionalFormatting>
  <conditionalFormatting sqref="P223">
    <cfRule type="expression" dxfId="132" priority="133" stopIfTrue="1">
      <formula>$A218&lt;&gt;0</formula>
    </cfRule>
  </conditionalFormatting>
  <conditionalFormatting sqref="P224">
    <cfRule type="expression" dxfId="131" priority="132" stopIfTrue="1">
      <formula>$A218&lt;&gt;0</formula>
    </cfRule>
  </conditionalFormatting>
  <conditionalFormatting sqref="P225">
    <cfRule type="expression" dxfId="130" priority="131" stopIfTrue="1">
      <formula>$A218&lt;&gt;0</formula>
    </cfRule>
  </conditionalFormatting>
  <conditionalFormatting sqref="P226">
    <cfRule type="expression" dxfId="129" priority="130" stopIfTrue="1">
      <formula>$A218&lt;&gt;0</formula>
    </cfRule>
  </conditionalFormatting>
  <conditionalFormatting sqref="Q226:T226">
    <cfRule type="expression" dxfId="128" priority="129" stopIfTrue="1">
      <formula>$A226&lt;&gt;0</formula>
    </cfRule>
  </conditionalFormatting>
  <conditionalFormatting sqref="G227:H231">
    <cfRule type="expression" dxfId="127" priority="128" stopIfTrue="1">
      <formula>希望&lt;&gt;0</formula>
    </cfRule>
  </conditionalFormatting>
  <conditionalFormatting sqref="P227">
    <cfRule type="expression" dxfId="126" priority="127" stopIfTrue="1">
      <formula>$A227&lt;&gt;0</formula>
    </cfRule>
  </conditionalFormatting>
  <conditionalFormatting sqref="P228">
    <cfRule type="expression" dxfId="125" priority="126" stopIfTrue="1">
      <formula>$A227&lt;&gt;0</formula>
    </cfRule>
  </conditionalFormatting>
  <conditionalFormatting sqref="P229">
    <cfRule type="expression" dxfId="124" priority="125" stopIfTrue="1">
      <formula>$A227&lt;&gt;0</formula>
    </cfRule>
  </conditionalFormatting>
  <conditionalFormatting sqref="Q229:T229">
    <cfRule type="expression" dxfId="123" priority="124" stopIfTrue="1">
      <formula>$A229&lt;&gt;0</formula>
    </cfRule>
  </conditionalFormatting>
  <conditionalFormatting sqref="P230">
    <cfRule type="expression" dxfId="122" priority="123" stopIfTrue="1">
      <formula>$A227&lt;&gt;0</formula>
    </cfRule>
  </conditionalFormatting>
  <conditionalFormatting sqref="P231">
    <cfRule type="expression" dxfId="121" priority="122" stopIfTrue="1">
      <formula>$A227&lt;&gt;0</formula>
    </cfRule>
  </conditionalFormatting>
  <conditionalFormatting sqref="Q231:T231">
    <cfRule type="expression" dxfId="120" priority="121" stopIfTrue="1">
      <formula>$A231&lt;&gt;0</formula>
    </cfRule>
  </conditionalFormatting>
  <conditionalFormatting sqref="G232:H244">
    <cfRule type="expression" dxfId="119" priority="120" stopIfTrue="1">
      <formula>希望&lt;&gt;0</formula>
    </cfRule>
  </conditionalFormatting>
  <conditionalFormatting sqref="P232">
    <cfRule type="expression" dxfId="118" priority="119" stopIfTrue="1">
      <formula>$A232&lt;&gt;0</formula>
    </cfRule>
  </conditionalFormatting>
  <conditionalFormatting sqref="P233">
    <cfRule type="expression" dxfId="117" priority="118" stopIfTrue="1">
      <formula>$A232&lt;&gt;0</formula>
    </cfRule>
  </conditionalFormatting>
  <conditionalFormatting sqref="P234">
    <cfRule type="expression" dxfId="116" priority="117" stopIfTrue="1">
      <formula>$A232&lt;&gt;0</formula>
    </cfRule>
  </conditionalFormatting>
  <conditionalFormatting sqref="P235">
    <cfRule type="expression" dxfId="115" priority="116" stopIfTrue="1">
      <formula>$A232&lt;&gt;0</formula>
    </cfRule>
  </conditionalFormatting>
  <conditionalFormatting sqref="P236">
    <cfRule type="expression" dxfId="114" priority="115" stopIfTrue="1">
      <formula>$A232&lt;&gt;0</formula>
    </cfRule>
  </conditionalFormatting>
  <conditionalFormatting sqref="P237">
    <cfRule type="expression" dxfId="113" priority="114" stopIfTrue="1">
      <formula>$A232&lt;&gt;0</formula>
    </cfRule>
  </conditionalFormatting>
  <conditionalFormatting sqref="Q237:T237">
    <cfRule type="expression" dxfId="112" priority="113" stopIfTrue="1">
      <formula>$A237&lt;&gt;0</formula>
    </cfRule>
  </conditionalFormatting>
  <conditionalFormatting sqref="P238">
    <cfRule type="expression" dxfId="111" priority="112" stopIfTrue="1">
      <formula>$A232&lt;&gt;0</formula>
    </cfRule>
  </conditionalFormatting>
  <conditionalFormatting sqref="P239">
    <cfRule type="expression" dxfId="110" priority="111" stopIfTrue="1">
      <formula>$A232&lt;&gt;0</formula>
    </cfRule>
  </conditionalFormatting>
  <conditionalFormatting sqref="P240">
    <cfRule type="expression" dxfId="109" priority="110" stopIfTrue="1">
      <formula>$A232&lt;&gt;0</formula>
    </cfRule>
  </conditionalFormatting>
  <conditionalFormatting sqref="P241">
    <cfRule type="expression" dxfId="108" priority="109" stopIfTrue="1">
      <formula>$A232&lt;&gt;0</formula>
    </cfRule>
  </conditionalFormatting>
  <conditionalFormatting sqref="P242">
    <cfRule type="expression" dxfId="107" priority="108" stopIfTrue="1">
      <formula>$A232&lt;&gt;0</formula>
    </cfRule>
  </conditionalFormatting>
  <conditionalFormatting sqref="P243">
    <cfRule type="expression" dxfId="106" priority="107" stopIfTrue="1">
      <formula>$A232&lt;&gt;0</formula>
    </cfRule>
  </conditionalFormatting>
  <conditionalFormatting sqref="P244">
    <cfRule type="expression" dxfId="105" priority="106" stopIfTrue="1">
      <formula>$A232&lt;&gt;0</formula>
    </cfRule>
  </conditionalFormatting>
  <conditionalFormatting sqref="Q244:T244">
    <cfRule type="expression" dxfId="104" priority="105" stopIfTrue="1">
      <formula>$A244&lt;&gt;0</formula>
    </cfRule>
  </conditionalFormatting>
  <conditionalFormatting sqref="G245:H247">
    <cfRule type="expression" dxfId="103" priority="104" stopIfTrue="1">
      <formula>希望&lt;&gt;0</formula>
    </cfRule>
  </conditionalFormatting>
  <conditionalFormatting sqref="P245">
    <cfRule type="expression" dxfId="102" priority="103" stopIfTrue="1">
      <formula>$A245&lt;&gt;0</formula>
    </cfRule>
  </conditionalFormatting>
  <conditionalFormatting sqref="P246">
    <cfRule type="expression" dxfId="101" priority="102" stopIfTrue="1">
      <formula>$A245&lt;&gt;0</formula>
    </cfRule>
  </conditionalFormatting>
  <conditionalFormatting sqref="P247">
    <cfRule type="expression" dxfId="100" priority="101" stopIfTrue="1">
      <formula>$A245&lt;&gt;0</formula>
    </cfRule>
  </conditionalFormatting>
  <conditionalFormatting sqref="Q247:T247">
    <cfRule type="expression" dxfId="99" priority="100" stopIfTrue="1">
      <formula>$A247&lt;&gt;0</formula>
    </cfRule>
  </conditionalFormatting>
  <conditionalFormatting sqref="G248:H255">
    <cfRule type="expression" dxfId="98" priority="99" stopIfTrue="1">
      <formula>希望&lt;&gt;0</formula>
    </cfRule>
  </conditionalFormatting>
  <conditionalFormatting sqref="P248">
    <cfRule type="expression" dxfId="97" priority="98" stopIfTrue="1">
      <formula>$A248&lt;&gt;0</formula>
    </cfRule>
  </conditionalFormatting>
  <conditionalFormatting sqref="P249">
    <cfRule type="expression" dxfId="96" priority="97" stopIfTrue="1">
      <formula>$A248&lt;&gt;0</formula>
    </cfRule>
  </conditionalFormatting>
  <conditionalFormatting sqref="P250">
    <cfRule type="expression" dxfId="95" priority="96" stopIfTrue="1">
      <formula>$A248&lt;&gt;0</formula>
    </cfRule>
  </conditionalFormatting>
  <conditionalFormatting sqref="P251">
    <cfRule type="expression" dxfId="94" priority="95" stopIfTrue="1">
      <formula>$A248&lt;&gt;0</formula>
    </cfRule>
  </conditionalFormatting>
  <conditionalFormatting sqref="P252">
    <cfRule type="expression" dxfId="93" priority="94" stopIfTrue="1">
      <formula>$A248&lt;&gt;0</formula>
    </cfRule>
  </conditionalFormatting>
  <conditionalFormatting sqref="P253">
    <cfRule type="expression" dxfId="92" priority="93" stopIfTrue="1">
      <formula>$A248&lt;&gt;0</formula>
    </cfRule>
  </conditionalFormatting>
  <conditionalFormatting sqref="P254">
    <cfRule type="expression" dxfId="91" priority="92" stopIfTrue="1">
      <formula>$A248&lt;&gt;0</formula>
    </cfRule>
  </conditionalFormatting>
  <conditionalFormatting sqref="P255">
    <cfRule type="expression" dxfId="90" priority="91" stopIfTrue="1">
      <formula>$A248&lt;&gt;0</formula>
    </cfRule>
  </conditionalFormatting>
  <conditionalFormatting sqref="Q255:T255">
    <cfRule type="expression" dxfId="89" priority="90" stopIfTrue="1">
      <formula>$A255&lt;&gt;0</formula>
    </cfRule>
  </conditionalFormatting>
  <conditionalFormatting sqref="G256:H260">
    <cfRule type="expression" dxfId="88" priority="89" stopIfTrue="1">
      <formula>希望&lt;&gt;0</formula>
    </cfRule>
  </conditionalFormatting>
  <conditionalFormatting sqref="P256">
    <cfRule type="expression" dxfId="87" priority="88" stopIfTrue="1">
      <formula>$A256&lt;&gt;0</formula>
    </cfRule>
  </conditionalFormatting>
  <conditionalFormatting sqref="P257">
    <cfRule type="expression" dxfId="86" priority="87" stopIfTrue="1">
      <formula>$A256&lt;&gt;0</formula>
    </cfRule>
  </conditionalFormatting>
  <conditionalFormatting sqref="P258">
    <cfRule type="expression" dxfId="85" priority="86" stopIfTrue="1">
      <formula>$A256&lt;&gt;0</formula>
    </cfRule>
  </conditionalFormatting>
  <conditionalFormatting sqref="P259">
    <cfRule type="expression" dxfId="84" priority="85" stopIfTrue="1">
      <formula>$A256&lt;&gt;0</formula>
    </cfRule>
  </conditionalFormatting>
  <conditionalFormatting sqref="P260">
    <cfRule type="expression" dxfId="83" priority="84" stopIfTrue="1">
      <formula>$A256&lt;&gt;0</formula>
    </cfRule>
  </conditionalFormatting>
  <conditionalFormatting sqref="Q260:T260">
    <cfRule type="expression" dxfId="82" priority="83" stopIfTrue="1">
      <formula>$A260&lt;&gt;0</formula>
    </cfRule>
  </conditionalFormatting>
  <conditionalFormatting sqref="G261:H265">
    <cfRule type="expression" dxfId="81" priority="82" stopIfTrue="1">
      <formula>希望&lt;&gt;0</formula>
    </cfRule>
  </conditionalFormatting>
  <conditionalFormatting sqref="P261">
    <cfRule type="expression" dxfId="80" priority="81" stopIfTrue="1">
      <formula>$A261&lt;&gt;0</formula>
    </cfRule>
  </conditionalFormatting>
  <conditionalFormatting sqref="P262">
    <cfRule type="expression" dxfId="79" priority="80" stopIfTrue="1">
      <formula>$A261&lt;&gt;0</formula>
    </cfRule>
  </conditionalFormatting>
  <conditionalFormatting sqref="P263">
    <cfRule type="expression" dxfId="78" priority="79" stopIfTrue="1">
      <formula>$A261&lt;&gt;0</formula>
    </cfRule>
  </conditionalFormatting>
  <conditionalFormatting sqref="Q263:T263">
    <cfRule type="expression" dxfId="77" priority="78" stopIfTrue="1">
      <formula>$A263&lt;&gt;0</formula>
    </cfRule>
  </conditionalFormatting>
  <conditionalFormatting sqref="P264">
    <cfRule type="expression" dxfId="76" priority="77" stopIfTrue="1">
      <formula>$A261&lt;&gt;0</formula>
    </cfRule>
  </conditionalFormatting>
  <conditionalFormatting sqref="P265">
    <cfRule type="expression" dxfId="75" priority="76" stopIfTrue="1">
      <formula>$A261&lt;&gt;0</formula>
    </cfRule>
  </conditionalFormatting>
  <conditionalFormatting sqref="G266:H279">
    <cfRule type="expression" dxfId="74" priority="75" stopIfTrue="1">
      <formula>希望&lt;&gt;0</formula>
    </cfRule>
  </conditionalFormatting>
  <conditionalFormatting sqref="P266">
    <cfRule type="expression" dxfId="73" priority="74" stopIfTrue="1">
      <formula>$A266&lt;&gt;0</formula>
    </cfRule>
  </conditionalFormatting>
  <conditionalFormatting sqref="P267">
    <cfRule type="expression" dxfId="72" priority="73" stopIfTrue="1">
      <formula>$A266&lt;&gt;0</formula>
    </cfRule>
  </conditionalFormatting>
  <conditionalFormatting sqref="P268">
    <cfRule type="expression" dxfId="71" priority="72" stopIfTrue="1">
      <formula>$A266&lt;&gt;0</formula>
    </cfRule>
  </conditionalFormatting>
  <conditionalFormatting sqref="P269">
    <cfRule type="expression" dxfId="70" priority="71" stopIfTrue="1">
      <formula>$A266&lt;&gt;0</formula>
    </cfRule>
  </conditionalFormatting>
  <conditionalFormatting sqref="P270">
    <cfRule type="expression" dxfId="69" priority="70" stopIfTrue="1">
      <formula>$A266&lt;&gt;0</formula>
    </cfRule>
  </conditionalFormatting>
  <conditionalFormatting sqref="P271">
    <cfRule type="expression" dxfId="68" priority="69" stopIfTrue="1">
      <formula>$A266&lt;&gt;0</formula>
    </cfRule>
  </conditionalFormatting>
  <conditionalFormatting sqref="P272">
    <cfRule type="expression" dxfId="67" priority="68" stopIfTrue="1">
      <formula>$A266&lt;&gt;0</formula>
    </cfRule>
  </conditionalFormatting>
  <conditionalFormatting sqref="P273">
    <cfRule type="expression" dxfId="66" priority="67" stopIfTrue="1">
      <formula>$A266&lt;&gt;0</formula>
    </cfRule>
  </conditionalFormatting>
  <conditionalFormatting sqref="P274">
    <cfRule type="expression" dxfId="65" priority="66" stopIfTrue="1">
      <formula>$A266&lt;&gt;0</formula>
    </cfRule>
  </conditionalFormatting>
  <conditionalFormatting sqref="P275">
    <cfRule type="expression" dxfId="64" priority="65" stopIfTrue="1">
      <formula>$A266&lt;&gt;0</formula>
    </cfRule>
  </conditionalFormatting>
  <conditionalFormatting sqref="P276">
    <cfRule type="expression" dxfId="63" priority="64" stopIfTrue="1">
      <formula>$A266&lt;&gt;0</formula>
    </cfRule>
  </conditionalFormatting>
  <conditionalFormatting sqref="Q276:T276">
    <cfRule type="expression" dxfId="62" priority="63" stopIfTrue="1">
      <formula>$A276&lt;&gt;0</formula>
    </cfRule>
  </conditionalFormatting>
  <conditionalFormatting sqref="P277">
    <cfRule type="expression" dxfId="61" priority="62" stopIfTrue="1">
      <formula>$A266&lt;&gt;0</formula>
    </cfRule>
  </conditionalFormatting>
  <conditionalFormatting sqref="P278">
    <cfRule type="expression" dxfId="60" priority="61" stopIfTrue="1">
      <formula>$A266&lt;&gt;0</formula>
    </cfRule>
  </conditionalFormatting>
  <conditionalFormatting sqref="P279">
    <cfRule type="expression" dxfId="59" priority="60" stopIfTrue="1">
      <formula>$A266&lt;&gt;0</formula>
    </cfRule>
  </conditionalFormatting>
  <conditionalFormatting sqref="Q279:T279">
    <cfRule type="expression" dxfId="58" priority="59" stopIfTrue="1">
      <formula>$A279&lt;&gt;0</formula>
    </cfRule>
  </conditionalFormatting>
  <conditionalFormatting sqref="G280:H281">
    <cfRule type="expression" dxfId="57" priority="58" stopIfTrue="1">
      <formula>希望&lt;&gt;0</formula>
    </cfRule>
  </conditionalFormatting>
  <conditionalFormatting sqref="P280">
    <cfRule type="expression" dxfId="56" priority="57" stopIfTrue="1">
      <formula>$A280&lt;&gt;0</formula>
    </cfRule>
  </conditionalFormatting>
  <conditionalFormatting sqref="P281">
    <cfRule type="expression" dxfId="55" priority="56" stopIfTrue="1">
      <formula>$A280&lt;&gt;0</formula>
    </cfRule>
  </conditionalFormatting>
  <conditionalFormatting sqref="Q281:T281">
    <cfRule type="expression" dxfId="54" priority="55" stopIfTrue="1">
      <formula>$A281&lt;&gt;0</formula>
    </cfRule>
  </conditionalFormatting>
  <conditionalFormatting sqref="G282:H285">
    <cfRule type="expression" dxfId="53" priority="54" stopIfTrue="1">
      <formula>希望&lt;&gt;0</formula>
    </cfRule>
  </conditionalFormatting>
  <conditionalFormatting sqref="P282">
    <cfRule type="expression" dxfId="52" priority="53" stopIfTrue="1">
      <formula>$A282&lt;&gt;0</formula>
    </cfRule>
  </conditionalFormatting>
  <conditionalFormatting sqref="P283">
    <cfRule type="expression" dxfId="51" priority="52" stopIfTrue="1">
      <formula>$A282&lt;&gt;0</formula>
    </cfRule>
  </conditionalFormatting>
  <conditionalFormatting sqref="P284">
    <cfRule type="expression" dxfId="50" priority="51" stopIfTrue="1">
      <formula>$A282&lt;&gt;0</formula>
    </cfRule>
  </conditionalFormatting>
  <conditionalFormatting sqref="P285">
    <cfRule type="expression" dxfId="49" priority="50" stopIfTrue="1">
      <formula>$A282&lt;&gt;0</formula>
    </cfRule>
  </conditionalFormatting>
  <conditionalFormatting sqref="G286:H293">
    <cfRule type="expression" dxfId="48" priority="49" stopIfTrue="1">
      <formula>希望&lt;&gt;0</formula>
    </cfRule>
  </conditionalFormatting>
  <conditionalFormatting sqref="P286">
    <cfRule type="expression" dxfId="47" priority="48" stopIfTrue="1">
      <formula>$A286&lt;&gt;0</formula>
    </cfRule>
  </conditionalFormatting>
  <conditionalFormatting sqref="P287">
    <cfRule type="expression" dxfId="46" priority="47" stopIfTrue="1">
      <formula>$A286&lt;&gt;0</formula>
    </cfRule>
  </conditionalFormatting>
  <conditionalFormatting sqref="P288">
    <cfRule type="expression" dxfId="45" priority="46" stopIfTrue="1">
      <formula>$A286&lt;&gt;0</formula>
    </cfRule>
  </conditionalFormatting>
  <conditionalFormatting sqref="Q288:T288">
    <cfRule type="expression" dxfId="44" priority="45" stopIfTrue="1">
      <formula>$A288&lt;&gt;0</formula>
    </cfRule>
  </conditionalFormatting>
  <conditionalFormatting sqref="P289">
    <cfRule type="expression" dxfId="43" priority="44" stopIfTrue="1">
      <formula>$A286&lt;&gt;0</formula>
    </cfRule>
  </conditionalFormatting>
  <conditionalFormatting sqref="P290">
    <cfRule type="expression" dxfId="42" priority="43" stopIfTrue="1">
      <formula>$A286&lt;&gt;0</formula>
    </cfRule>
  </conditionalFormatting>
  <conditionalFormatting sqref="P291">
    <cfRule type="expression" dxfId="41" priority="42" stopIfTrue="1">
      <formula>$A286&lt;&gt;0</formula>
    </cfRule>
  </conditionalFormatting>
  <conditionalFormatting sqref="P292">
    <cfRule type="expression" dxfId="40" priority="41" stopIfTrue="1">
      <formula>$A286&lt;&gt;0</formula>
    </cfRule>
  </conditionalFormatting>
  <conditionalFormatting sqref="P293">
    <cfRule type="expression" dxfId="39" priority="40" stopIfTrue="1">
      <formula>$A286&lt;&gt;0</formula>
    </cfRule>
  </conditionalFormatting>
  <conditionalFormatting sqref="Q293:T293">
    <cfRule type="expression" dxfId="38" priority="39" stopIfTrue="1">
      <formula>$A293&lt;&gt;0</formula>
    </cfRule>
  </conditionalFormatting>
  <conditionalFormatting sqref="G294:H309">
    <cfRule type="expression" dxfId="37" priority="38" stopIfTrue="1">
      <formula>希望&lt;&gt;0</formula>
    </cfRule>
  </conditionalFormatting>
  <conditionalFormatting sqref="P294">
    <cfRule type="expression" dxfId="36" priority="37" stopIfTrue="1">
      <formula>$A294&lt;&gt;0</formula>
    </cfRule>
  </conditionalFormatting>
  <conditionalFormatting sqref="P295">
    <cfRule type="expression" dxfId="35" priority="36" stopIfTrue="1">
      <formula>$A294&lt;&gt;0</formula>
    </cfRule>
  </conditionalFormatting>
  <conditionalFormatting sqref="P296">
    <cfRule type="expression" dxfId="34" priority="35" stopIfTrue="1">
      <formula>$A294&lt;&gt;0</formula>
    </cfRule>
  </conditionalFormatting>
  <conditionalFormatting sqref="Q296:T296">
    <cfRule type="expression" dxfId="33" priority="34" stopIfTrue="1">
      <formula>$A296&lt;&gt;0</formula>
    </cfRule>
  </conditionalFormatting>
  <conditionalFormatting sqref="P297">
    <cfRule type="expression" dxfId="32" priority="33" stopIfTrue="1">
      <formula>$A294&lt;&gt;0</formula>
    </cfRule>
  </conditionalFormatting>
  <conditionalFormatting sqref="P298">
    <cfRule type="expression" dxfId="31" priority="32" stopIfTrue="1">
      <formula>$A294&lt;&gt;0</formula>
    </cfRule>
  </conditionalFormatting>
  <conditionalFormatting sqref="P299">
    <cfRule type="expression" dxfId="30" priority="31" stopIfTrue="1">
      <formula>$A294&lt;&gt;0</formula>
    </cfRule>
  </conditionalFormatting>
  <conditionalFormatting sqref="Q299:T299">
    <cfRule type="expression" dxfId="29" priority="30" stopIfTrue="1">
      <formula>$A299&lt;&gt;0</formula>
    </cfRule>
  </conditionalFormatting>
  <conditionalFormatting sqref="P300">
    <cfRule type="expression" dxfId="28" priority="29" stopIfTrue="1">
      <formula>$A294&lt;&gt;0</formula>
    </cfRule>
  </conditionalFormatting>
  <conditionalFormatting sqref="P301">
    <cfRule type="expression" dxfId="27" priority="28" stopIfTrue="1">
      <formula>$A294&lt;&gt;0</formula>
    </cfRule>
  </conditionalFormatting>
  <conditionalFormatting sqref="P302">
    <cfRule type="expression" dxfId="26" priority="27" stopIfTrue="1">
      <formula>$A294&lt;&gt;0</formula>
    </cfRule>
  </conditionalFormatting>
  <conditionalFormatting sqref="P303">
    <cfRule type="expression" dxfId="25" priority="26" stopIfTrue="1">
      <formula>$A294&lt;&gt;0</formula>
    </cfRule>
  </conditionalFormatting>
  <conditionalFormatting sqref="Q303:T303">
    <cfRule type="expression" dxfId="24" priority="25" stopIfTrue="1">
      <formula>$A303&lt;&gt;0</formula>
    </cfRule>
  </conditionalFormatting>
  <conditionalFormatting sqref="P304">
    <cfRule type="expression" dxfId="23" priority="24" stopIfTrue="1">
      <formula>$A294&lt;&gt;0</formula>
    </cfRule>
  </conditionalFormatting>
  <conditionalFormatting sqref="P305">
    <cfRule type="expression" dxfId="22" priority="23" stopIfTrue="1">
      <formula>$A294&lt;&gt;0</formula>
    </cfRule>
  </conditionalFormatting>
  <conditionalFormatting sqref="P306">
    <cfRule type="expression" dxfId="21" priority="22" stopIfTrue="1">
      <formula>$A294&lt;&gt;0</formula>
    </cfRule>
  </conditionalFormatting>
  <conditionalFormatting sqref="Q306:T306">
    <cfRule type="expression" dxfId="20" priority="21" stopIfTrue="1">
      <formula>$A306&lt;&gt;0</formula>
    </cfRule>
  </conditionalFormatting>
  <conditionalFormatting sqref="P307">
    <cfRule type="expression" dxfId="19" priority="20" stopIfTrue="1">
      <formula>$A294&lt;&gt;0</formula>
    </cfRule>
  </conditionalFormatting>
  <conditionalFormatting sqref="P308">
    <cfRule type="expression" dxfId="18" priority="19" stopIfTrue="1">
      <formula>$A294&lt;&gt;0</formula>
    </cfRule>
  </conditionalFormatting>
  <conditionalFormatting sqref="P309">
    <cfRule type="expression" dxfId="17" priority="18" stopIfTrue="1">
      <formula>$A294&lt;&gt;0</formula>
    </cfRule>
  </conditionalFormatting>
  <conditionalFormatting sqref="Q309:T309">
    <cfRule type="expression" dxfId="16" priority="17" stopIfTrue="1">
      <formula>$A309&lt;&gt;0</formula>
    </cfRule>
  </conditionalFormatting>
  <conditionalFormatting sqref="G310:H318">
    <cfRule type="expression" dxfId="15" priority="16" stopIfTrue="1">
      <formula>希望&lt;&gt;0</formula>
    </cfRule>
  </conditionalFormatting>
  <conditionalFormatting sqref="P310">
    <cfRule type="expression" dxfId="14" priority="15" stopIfTrue="1">
      <formula>$A310&lt;&gt;0</formula>
    </cfRule>
  </conditionalFormatting>
  <conditionalFormatting sqref="P311">
    <cfRule type="expression" dxfId="13" priority="14" stopIfTrue="1">
      <formula>$A310&lt;&gt;0</formula>
    </cfRule>
  </conditionalFormatting>
  <conditionalFormatting sqref="P312">
    <cfRule type="expression" dxfId="12" priority="13" stopIfTrue="1">
      <formula>$A310&lt;&gt;0</formula>
    </cfRule>
  </conditionalFormatting>
  <conditionalFormatting sqref="P313">
    <cfRule type="expression" dxfId="11" priority="12" stopIfTrue="1">
      <formula>$A310&lt;&gt;0</formula>
    </cfRule>
  </conditionalFormatting>
  <conditionalFormatting sqref="P314">
    <cfRule type="expression" dxfId="10" priority="11" stopIfTrue="1">
      <formula>$A310&lt;&gt;0</formula>
    </cfRule>
  </conditionalFormatting>
  <conditionalFormatting sqref="Q314:T314">
    <cfRule type="expression" dxfId="9" priority="10" stopIfTrue="1">
      <formula>$A314&lt;&gt;0</formula>
    </cfRule>
  </conditionalFormatting>
  <conditionalFormatting sqref="P315">
    <cfRule type="expression" dxfId="8" priority="9" stopIfTrue="1">
      <formula>$A310&lt;&gt;0</formula>
    </cfRule>
  </conditionalFormatting>
  <conditionalFormatting sqref="P316">
    <cfRule type="expression" dxfId="7" priority="8" stopIfTrue="1">
      <formula>$A310&lt;&gt;0</formula>
    </cfRule>
  </conditionalFormatting>
  <conditionalFormatting sqref="P317">
    <cfRule type="expression" dxfId="6" priority="7" stopIfTrue="1">
      <formula>$A310&lt;&gt;0</formula>
    </cfRule>
  </conditionalFormatting>
  <conditionalFormatting sqref="P318">
    <cfRule type="expression" dxfId="5" priority="6" stopIfTrue="1">
      <formula>$A310&lt;&gt;0</formula>
    </cfRule>
  </conditionalFormatting>
  <conditionalFormatting sqref="G319:H320">
    <cfRule type="expression" dxfId="4" priority="5" stopIfTrue="1">
      <formula>希望&lt;&gt;0</formula>
    </cfRule>
  </conditionalFormatting>
  <conditionalFormatting sqref="P319">
    <cfRule type="expression" dxfId="3" priority="4" stopIfTrue="1">
      <formula>$A319&lt;&gt;0</formula>
    </cfRule>
  </conditionalFormatting>
  <conditionalFormatting sqref="P320">
    <cfRule type="expression" dxfId="2" priority="3" stopIfTrue="1">
      <formula>$A319&lt;&gt;0</formula>
    </cfRule>
  </conditionalFormatting>
  <conditionalFormatting sqref="Q320:T320">
    <cfRule type="expression" dxfId="1" priority="2" stopIfTrue="1">
      <formula>$A320&lt;&gt;0</formula>
    </cfRule>
  </conditionalFormatting>
  <conditionalFormatting sqref="E323:Y323">
    <cfRule type="expression" dxfId="0" priority="1" stopIfTrue="1">
      <formula>$A323&lt;&gt;0</formula>
    </cfRule>
  </conditionalFormatting>
  <dataValidations count="216">
    <dataValidation imeMode="hiragana" allowBlank="1" showInputMessage="1" showErrorMessage="1" sqref="U209:Y211 Q213:T213 Q217:T217 U212:Y217 Q226:T226 U218:Y226 Q229:T229 Q231:T231 U227:Y231 Q237:T237 Q244:T244 U232:Y244 Q247:T247 U245:Y247 Q255:T255 U248:Y255 Q260:T260 U256:Y260 Q263:T263 U261:Y265 Q276:T276 Q279:T279 U266:Y279 Q281:T281 U280:Y281 U282:Y285 Q288:T288 Q293:T293 U286:Y293 Q296:T296 Q299:T299 Q303:T303 Q306:T306 Q309:T309 U294:Y309 Q314:T314 U310:Y318 Q320:T320 U319:Y320 E323:Y323 I326:Y326 I327:Y327 I328:Y328 I329:Y329 E354:I354 J354:R354 E355:I355 J355:R355 E356:I356 J356:R356 E357:I357 J357:R357 E358:I358 J358:R358 E359:I359 J359:R359 E360:I360 J360:R360 E361:I361 J361:R361 E362:I362 J362:R362 E363:I363 J363:R363" xr:uid="{E2B410F9-928D-42AA-97F6-58BD09059ED3}"/>
    <dataValidation imeMode="hiragana" allowBlank="1" showInputMessage="1" showErrorMessage="1" sqref="I22:Y22" xr:uid="{7FA2BDAE-7B65-4803-97F3-9BA9CB40AEA9}"/>
    <dataValidation type="whole" imeMode="halfAlpha" allowBlank="1" showInputMessage="1" showErrorMessage="1" error="7桁の数字を入力してください" sqref="I20:M20" xr:uid="{9942EC6C-444E-43CB-88E3-E2F6D079523F}">
      <formula1>0</formula1>
      <formula2>9999999</formula2>
    </dataValidation>
    <dataValidation imeMode="fullKatakana" allowBlank="1" showInputMessage="1" showErrorMessage="1" sqref="I24:Y24" xr:uid="{3EEDB579-77FD-43A8-B14D-EA34C221BD7E}"/>
    <dataValidation imeMode="hiragana" allowBlank="1" showInputMessage="1" showErrorMessage="1" sqref="I26:Y26" xr:uid="{5F7B7A42-FD6D-4998-B22A-D1FC981FEC82}"/>
    <dataValidation imeMode="hiragana" allowBlank="1" showInputMessage="1" showErrorMessage="1" sqref="I28:Y28" xr:uid="{AE8D33B3-3822-4888-9798-F310E541A557}"/>
    <dataValidation imeMode="fullKatakana" allowBlank="1" showInputMessage="1" showErrorMessage="1" sqref="I30:Y30" xr:uid="{2E6AAE80-EF5B-4E3B-876F-214E5EF740A8}"/>
    <dataValidation imeMode="hiragana" allowBlank="1" showInputMessage="1" showErrorMessage="1" sqref="I32:Y32" xr:uid="{4B1350CF-B3CC-4426-8BF1-56139C653968}"/>
    <dataValidation imeMode="halfAlpha" allowBlank="1" showInputMessage="1" showErrorMessage="1" sqref="I34:M34" xr:uid="{37F94E2F-510C-4EE0-B39A-87993E0C29D3}"/>
    <dataValidation imeMode="halfAlpha" allowBlank="1" showInputMessage="1" showErrorMessage="1" sqref="P34" xr:uid="{CE213B9A-68A6-4825-9C10-9F5BC35BBB25}"/>
    <dataValidation imeMode="halfAlpha" allowBlank="1" showInputMessage="1" showErrorMessage="1" sqref="I36:M36" xr:uid="{87C0487E-83AD-4FA1-8A5F-B26805EEC31A}"/>
    <dataValidation imeMode="halfAlpha" allowBlank="1" showInputMessage="1" showErrorMessage="1" sqref="I38:Y38" xr:uid="{0B7ABF09-1D74-498E-9B3C-94A551A16D47}"/>
    <dataValidation type="list" imeMode="halfAlpha" allowBlank="1" showInputMessage="1" showErrorMessage="1" error="リストから選択してください" sqref="I40:M40" xr:uid="{E75DD773-2913-4AFC-8A0D-625BB7BBD136}">
      <formula1>"一致する,一致しない"</formula1>
    </dataValidation>
    <dataValidation type="list" imeMode="halfAlpha" allowBlank="1" showInputMessage="1" showErrorMessage="1" error="リストから選択してください" sqref="I63:M63" xr:uid="{5A963093-80A9-4D29-B890-FAFE1B0A3E91}">
      <formula1>"しない,する"</formula1>
    </dataValidation>
    <dataValidation type="whole" imeMode="halfAlpha" allowBlank="1" showInputMessage="1" showErrorMessage="1" error="7桁の数字を入力してください" sqref="I69:M69" xr:uid="{56381445-54A5-4683-8AC8-33B46C6AC0EF}">
      <formula1>0</formula1>
      <formula2>9999999</formula2>
    </dataValidation>
    <dataValidation imeMode="hiragana" allowBlank="1" showInputMessage="1" showErrorMessage="1" sqref="I71:Y71" xr:uid="{CBB40857-864D-4341-9D6F-FCDE637524BF}"/>
    <dataValidation imeMode="fullKatakana" allowBlank="1" showInputMessage="1" showErrorMessage="1" sqref="I73:Y73" xr:uid="{82D35FDE-426F-4AEB-ABFE-BD2EEAA22220}"/>
    <dataValidation imeMode="hiragana" allowBlank="1" showInputMessage="1" showErrorMessage="1" sqref="I75:Y75" xr:uid="{6C9E15BC-2D47-4F4D-9AB1-07CEDC1E32B5}"/>
    <dataValidation imeMode="hiragana" allowBlank="1" showInputMessage="1" showErrorMessage="1" sqref="I77:Y77" xr:uid="{431EC3AA-33E4-4AD7-A8C1-82B2818C01BA}"/>
    <dataValidation imeMode="fullKatakana" allowBlank="1" showInputMessage="1" showErrorMessage="1" sqref="I79:Y79" xr:uid="{E10A2945-2791-4AD8-BDA8-7D3C023DE598}"/>
    <dataValidation imeMode="hiragana" allowBlank="1" showInputMessage="1" showErrorMessage="1" sqref="I81:Y81" xr:uid="{C0F88B51-68B2-4F19-92CA-2AAA026BA8A4}"/>
    <dataValidation imeMode="halfAlpha" allowBlank="1" showInputMessage="1" showErrorMessage="1" sqref="I83:M83" xr:uid="{AC9F1396-9233-4016-BB12-4D9F5B969915}"/>
    <dataValidation imeMode="halfAlpha" allowBlank="1" showInputMessage="1" showErrorMessage="1" sqref="P83" xr:uid="{9FAF448C-6808-4E61-A8D8-FD3F7CB078A9}"/>
    <dataValidation imeMode="halfAlpha" allowBlank="1" showInputMessage="1" showErrorMessage="1" sqref="I85:M85" xr:uid="{907D5E05-D86E-4045-9342-654D05B5F8CC}"/>
    <dataValidation imeMode="halfAlpha" allowBlank="1" showInputMessage="1" showErrorMessage="1" sqref="I87:Y87" xr:uid="{941A61A6-6542-4939-B4BB-04DAEB16B07A}"/>
    <dataValidation imeMode="hiragana" allowBlank="1" showInputMessage="1" showErrorMessage="1" sqref="I112:Y112" xr:uid="{6B80CBF0-1B8F-4C50-A2C4-BAE461151BE6}"/>
    <dataValidation imeMode="fullKatakana" allowBlank="1" showInputMessage="1" showErrorMessage="1" sqref="I114:Y114" xr:uid="{00E6EAD6-C770-4F6F-8AAE-2FCB693B6F93}"/>
    <dataValidation imeMode="hiragana" allowBlank="1" showInputMessage="1" showErrorMessage="1" sqref="I116:Y116" xr:uid="{6D49ED49-B30E-4217-82BD-6D7F22DEF1AE}"/>
    <dataValidation type="whole" imeMode="halfAlpha" allowBlank="1" showInputMessage="1" showErrorMessage="1" error="7桁の数字を入力してください" sqref="I118:M118" xr:uid="{B3E2AD0F-F65A-40E2-B30A-DE9FEAAB87BA}">
      <formula1>0</formula1>
      <formula2>9999999</formula2>
    </dataValidation>
    <dataValidation imeMode="hiragana" allowBlank="1" showInputMessage="1" showErrorMessage="1" sqref="I120:Y120" xr:uid="{83426B5E-470F-48A9-93E8-04D0858673C6}"/>
    <dataValidation imeMode="halfAlpha" allowBlank="1" showInputMessage="1" showErrorMessage="1" sqref="I122:M122" xr:uid="{127A82AE-5633-4FBA-BB6F-B0850AAEC2F1}"/>
    <dataValidation imeMode="halfAlpha" allowBlank="1" showInputMessage="1" showErrorMessage="1" sqref="P122" xr:uid="{0D46C147-5C3B-4FA2-B356-74EF924AD89C}"/>
    <dataValidation imeMode="halfAlpha" allowBlank="1" showInputMessage="1" showErrorMessage="1" sqref="I124:M124" xr:uid="{0EDAC76D-94D0-4D76-A7AA-9EC6E9F28E49}"/>
    <dataValidation imeMode="halfAlpha" allowBlank="1" showInputMessage="1" showErrorMessage="1" sqref="I126:Y126" xr:uid="{34A50C5C-1B6C-4FF7-9959-EE260CAF04FC}"/>
    <dataValidation type="list" imeMode="halfAlpha" allowBlank="1" showInputMessage="1" showErrorMessage="1" error="リストから選択してください" sqref="I153:M153" xr:uid="{2A6FD438-3279-4F4B-B1DA-1AB471071FEC}">
      <formula1>"しない,する"</formula1>
    </dataValidation>
    <dataValidation imeMode="fullKatakana" allowBlank="1" showInputMessage="1" showErrorMessage="1" sqref="I155:Y155" xr:uid="{FDE67E81-934A-4BD2-B0F0-D2D626C908FD}"/>
    <dataValidation imeMode="hiragana" allowBlank="1" showInputMessage="1" showErrorMessage="1" sqref="I157:Y157" xr:uid="{EF55A8FA-A8C3-4AA2-A94B-668F74ECC42F}"/>
    <dataValidation imeMode="halfAlpha" allowBlank="1" showInputMessage="1" showErrorMessage="1" sqref="I159:M159" xr:uid="{F1D3A038-C20B-41D8-A8B4-6DE2710921B5}"/>
    <dataValidation type="whole" imeMode="halfAlpha" allowBlank="1" showInputMessage="1" showErrorMessage="1" error="7桁の数字を入力してください" sqref="I161:M161" xr:uid="{D99273FD-8E2F-4625-9BE5-C4CE51734DBF}">
      <formula1>0</formula1>
      <formula2>9999999</formula2>
    </dataValidation>
    <dataValidation imeMode="hiragana" allowBlank="1" showInputMessage="1" showErrorMessage="1" sqref="I163:Y163" xr:uid="{D23DA9E2-BF55-417B-8FDC-DD6197D8284A}"/>
    <dataValidation imeMode="halfAlpha" allowBlank="1" showInputMessage="1" showErrorMessage="1" sqref="I165:M165" xr:uid="{C3A6F5F5-E964-4B54-9C89-903CC07D937D}"/>
    <dataValidation imeMode="halfAlpha" allowBlank="1" showInputMessage="1" showErrorMessage="1" sqref="I167:M167" xr:uid="{97924031-AFB6-44C1-9A3F-924504B99211}"/>
    <dataValidation imeMode="halfAlpha" allowBlank="1" showInputMessage="1" showErrorMessage="1" sqref="I169:Y169" xr:uid="{3E557BCC-7CB1-4322-B3B0-875EB4C892A5}"/>
    <dataValidation type="whole" imeMode="halfAlpha" allowBlank="1" showInputMessage="1" showErrorMessage="1" error="有効な数字を入力してください。10兆円以上になる場合は、9,999,999,999と入力してください" sqref="I176:M176" xr:uid="{E0F0E454-6902-4E28-81D2-7277124764C3}">
      <formula1>-9999999999</formula1>
      <formula2>9999999999</formula2>
    </dataValidation>
    <dataValidation type="date" imeMode="halfAlpha" allowBlank="1" showInputMessage="1" showErrorMessage="1" error="有効な日付を入力してください" sqref="I178:M178" xr:uid="{4F521E3A-8BA7-4205-8E01-2511C98F901F}">
      <formula1>92</formula1>
      <formula2>73415</formula2>
    </dataValidation>
    <dataValidation type="date" imeMode="halfAlpha" allowBlank="1" showInputMessage="1" showErrorMessage="1" error="有効な日付を入力してください" sqref="I180:M180" xr:uid="{0E4B9D9A-F60E-4B4A-890C-66F12FA66CB7}">
      <formula1>92</formula1>
      <formula2>73415</formula2>
    </dataValidation>
    <dataValidation type="whole" imeMode="halfAlpha" allowBlank="1" showInputMessage="1" showErrorMessage="1" error="有効な数字を入力してください" sqref="I182:M182" xr:uid="{392E3D28-0C3C-4BF1-A702-39A81A1E5A6D}">
      <formula1>0</formula1>
      <formula2>9999999999</formula2>
    </dataValidation>
    <dataValidation type="whole" imeMode="halfAlpha" allowBlank="1" showInputMessage="1" showErrorMessage="1" error="有効な数字を入力してください。10兆円以上になる場合は、9,999,999,999と入力してください" sqref="I184:M184" xr:uid="{A2B4BB9C-C1D2-42F6-BCF9-D7101D9045D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6:M186" xr:uid="{893E4840-D6AD-4B5C-B541-D42F696D7F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8:M188" xr:uid="{C8352A89-586A-4DF1-BC78-DF16A02FE78B}">
      <formula1>-9999999999</formula1>
      <formula2>9999999999</formula2>
    </dataValidation>
    <dataValidation type="whole" imeMode="halfAlpha" allowBlank="1" showInputMessage="1" showErrorMessage="1" error="有効な数字を入力してください" sqref="I191:M191" xr:uid="{FA40815F-2B12-4F48-B9F6-8CA5F4321C24}">
      <formula1>0</formula1>
      <formula2>9999999999</formula2>
    </dataValidation>
    <dataValidation type="whole" imeMode="halfAlpha" allowBlank="1" showInputMessage="1" showErrorMessage="1" error="有効な数字を入力してください" sqref="I192:M192" xr:uid="{3193BB4D-4C1D-43CF-AEA0-C5D17D5AB555}">
      <formula1>0</formula1>
      <formula2>9999999999</formula2>
    </dataValidation>
    <dataValidation type="list" imeMode="halfAlpha" allowBlank="1" showInputMessage="1" showErrorMessage="1" error="リストから選択してください" sqref="I197:M197" xr:uid="{9223A51B-FFD8-4128-ACE9-E045C4490DAD}">
      <formula1>"有,無,　"</formula1>
    </dataValidation>
    <dataValidation type="list" imeMode="halfAlpha" allowBlank="1" showInputMessage="1" showErrorMessage="1" error="リストから選択してください" sqref="I198:M198" xr:uid="{837EADED-BDF9-4950-A6C2-A8F5501E59D2}">
      <formula1>"有,無,　"</formula1>
    </dataValidation>
    <dataValidation type="list" imeMode="halfAlpha" allowBlank="1" showInputMessage="1" showErrorMessage="1" error="リストから選択してください" sqref="I199:M199" xr:uid="{2C28E0F5-5802-4FBD-9862-396393B6DE66}">
      <formula1>"有,無,　"</formula1>
    </dataValidation>
    <dataValidation allowBlank="1" showInputMessage="1" showErrorMessage="1" sqref="B208" xr:uid="{3AD9028D-DA3B-45BD-8305-BD9F5012C986}"/>
    <dataValidation type="list" imeMode="halfAlpha" allowBlank="1" showInputMessage="1" showErrorMessage="1" error="リストから選択してください" sqref="G209:H211" xr:uid="{04E6A75A-7486-4C10-81C5-05DC92D26E22}">
      <formula1>"①,②,③,　"</formula1>
    </dataValidation>
    <dataValidation type="list" imeMode="halfAlpha" allowBlank="1" showInputMessage="1" showErrorMessage="1" error="リストから選択してください" sqref="P209" xr:uid="{23ACEC64-9439-4866-B76B-B8650C1A9835}">
      <formula1>"○,　"</formula1>
    </dataValidation>
    <dataValidation type="list" imeMode="halfAlpha" allowBlank="1" showInputMessage="1" showErrorMessage="1" error="リストから選択してください" sqref="P210" xr:uid="{235337A4-516E-4213-969A-422AB64C6919}">
      <formula1>"○,　"</formula1>
    </dataValidation>
    <dataValidation type="list" imeMode="halfAlpha" allowBlank="1" showInputMessage="1" showErrorMessage="1" error="リストから選択してください" sqref="P211" xr:uid="{2F4839D9-8371-4339-B102-3FB837A94368}">
      <formula1>"○,　"</formula1>
    </dataValidation>
    <dataValidation type="list" imeMode="halfAlpha" allowBlank="1" showInputMessage="1" showErrorMessage="1" error="リストから選択してください" sqref="G212:H217" xr:uid="{F3C388D3-3DA4-4D97-AC95-2CFBD2B93F65}">
      <formula1>"①,②,③,　"</formula1>
    </dataValidation>
    <dataValidation type="list" imeMode="halfAlpha" allowBlank="1" showInputMessage="1" showErrorMessage="1" error="リストから選択してください" sqref="P212" xr:uid="{6D7E6BFE-8181-404A-93B0-908BEFFEF0C9}">
      <formula1>"○,　"</formula1>
    </dataValidation>
    <dataValidation type="list" imeMode="halfAlpha" allowBlank="1" showInputMessage="1" showErrorMessage="1" error="リストから選択してください" sqref="P213" xr:uid="{2B7A678C-D686-4E78-A8F6-5B335A67F4DF}">
      <formula1>"○,　"</formula1>
    </dataValidation>
    <dataValidation type="list" imeMode="halfAlpha" allowBlank="1" showInputMessage="1" showErrorMessage="1" error="リストから選択してください" sqref="P214" xr:uid="{27C547CA-CF55-47BA-9E8A-DD4320FF6E9F}">
      <formula1>"○,　"</formula1>
    </dataValidation>
    <dataValidation type="list" imeMode="halfAlpha" allowBlank="1" showInputMessage="1" showErrorMessage="1" error="リストから選択してください" sqref="P215" xr:uid="{A3D578F0-32FF-42CD-AA2C-376FAC14F11F}">
      <formula1>"○,　"</formula1>
    </dataValidation>
    <dataValidation type="list" imeMode="halfAlpha" allowBlank="1" showInputMessage="1" showErrorMessage="1" error="リストから選択してください" sqref="P216" xr:uid="{B64F3CB7-F69F-4536-95D1-266EA5E3589D}">
      <formula1>"○,　"</formula1>
    </dataValidation>
    <dataValidation type="list" imeMode="halfAlpha" allowBlank="1" showInputMessage="1" showErrorMessage="1" error="リストから選択してください" sqref="P217" xr:uid="{17D7B715-4F7F-4BE1-B8F3-6380598F6667}">
      <formula1>"○,　"</formula1>
    </dataValidation>
    <dataValidation type="list" imeMode="halfAlpha" allowBlank="1" showInputMessage="1" showErrorMessage="1" error="リストから選択してください" sqref="G218:H226" xr:uid="{ED1CB47B-C451-42A5-A370-77339D5E3E1E}">
      <formula1>"①,②,③,　"</formula1>
    </dataValidation>
    <dataValidation type="list" imeMode="halfAlpha" allowBlank="1" showInputMessage="1" showErrorMessage="1" error="リストから選択してください" sqref="P218" xr:uid="{ED7CF2AA-EDA1-45E9-9A7D-92C470C5C652}">
      <formula1>"○,　"</formula1>
    </dataValidation>
    <dataValidation type="list" imeMode="halfAlpha" allowBlank="1" showInputMessage="1" showErrorMessage="1" error="リストから選択してください" sqref="P219" xr:uid="{9620084C-A84F-48BF-B6E4-3C11B08C74B0}">
      <formula1>"○,　"</formula1>
    </dataValidation>
    <dataValidation type="list" imeMode="halfAlpha" allowBlank="1" showInputMessage="1" showErrorMessage="1" error="リストから選択してください" sqref="P220" xr:uid="{1E8677BD-D0CC-4B4A-8AE4-C7288329A61E}">
      <formula1>"○,　"</formula1>
    </dataValidation>
    <dataValidation type="list" imeMode="halfAlpha" allowBlank="1" showInputMessage="1" showErrorMessage="1" error="リストから選択してください" sqref="P221" xr:uid="{3198C3EE-4643-4765-A12D-DCB704CFCAE9}">
      <formula1>"○,　"</formula1>
    </dataValidation>
    <dataValidation type="list" imeMode="halfAlpha" allowBlank="1" showInputMessage="1" showErrorMessage="1" error="リストから選択してください" sqref="P222" xr:uid="{B4324736-71A1-4C22-81BE-14C0FF1A8B6F}">
      <formula1>"○,　"</formula1>
    </dataValidation>
    <dataValidation type="list" imeMode="halfAlpha" allowBlank="1" showInputMessage="1" showErrorMessage="1" error="リストから選択してください" sqref="P223" xr:uid="{42FF4326-457F-4FD9-A291-6E232253EA97}">
      <formula1>"○,　"</formula1>
    </dataValidation>
    <dataValidation type="list" imeMode="halfAlpha" allowBlank="1" showInputMessage="1" showErrorMessage="1" error="リストから選択してください" sqref="P224" xr:uid="{17E67997-C4D5-4AF3-8A82-436ABF4A0BBD}">
      <formula1>"○,　"</formula1>
    </dataValidation>
    <dataValidation type="list" imeMode="halfAlpha" allowBlank="1" showInputMessage="1" showErrorMessage="1" error="リストから選択してください" sqref="P225" xr:uid="{0E1B4E8E-6FAB-4F71-9866-A80F684A4A6D}">
      <formula1>"○,　"</formula1>
    </dataValidation>
    <dataValidation type="list" imeMode="halfAlpha" allowBlank="1" showInputMessage="1" showErrorMessage="1" error="リストから選択してください" sqref="P226" xr:uid="{E6637413-7018-4BC1-8682-42F9DF4BA14A}">
      <formula1>"○,　"</formula1>
    </dataValidation>
    <dataValidation type="list" imeMode="halfAlpha" allowBlank="1" showInputMessage="1" showErrorMessage="1" error="リストから選択してください" sqref="G227:H231" xr:uid="{D96914C8-578B-480D-A3E1-0C7AEFAC7D75}">
      <formula1>"①,②,③,　"</formula1>
    </dataValidation>
    <dataValidation type="list" imeMode="halfAlpha" allowBlank="1" showInputMessage="1" showErrorMessage="1" error="リストから選択してください" sqref="P227" xr:uid="{D81B5088-0080-415A-8E9B-C424EC302CFE}">
      <formula1>"○,　"</formula1>
    </dataValidation>
    <dataValidation type="list" imeMode="halfAlpha" allowBlank="1" showInputMessage="1" showErrorMessage="1" error="リストから選択してください" sqref="P228" xr:uid="{10E739E5-2880-4634-9648-837DFC563AED}">
      <formula1>"○,　"</formula1>
    </dataValidation>
    <dataValidation type="list" imeMode="halfAlpha" allowBlank="1" showInputMessage="1" showErrorMessage="1" error="リストから選択してください" sqref="P229" xr:uid="{C650D217-AB4F-4CB0-955C-309D22205BC4}">
      <formula1>"○,　"</formula1>
    </dataValidation>
    <dataValidation type="list" imeMode="halfAlpha" allowBlank="1" showInputMessage="1" showErrorMessage="1" error="リストから選択してください" sqref="P230" xr:uid="{EE7AE672-599B-41F2-981F-336550AF8B57}">
      <formula1>"○,　"</formula1>
    </dataValidation>
    <dataValidation type="list" imeMode="halfAlpha" allowBlank="1" showInputMessage="1" showErrorMessage="1" error="リストから選択してください" sqref="P231" xr:uid="{67B54C82-8E30-42A0-B31A-340588417BDA}">
      <formula1>"○,　"</formula1>
    </dataValidation>
    <dataValidation type="list" imeMode="halfAlpha" allowBlank="1" showInputMessage="1" showErrorMessage="1" error="リストから選択してください" sqref="G232:H244" xr:uid="{06285F2D-3616-43D3-B575-65F41E0907C7}">
      <formula1>"①,②,③,　"</formula1>
    </dataValidation>
    <dataValidation type="list" imeMode="halfAlpha" allowBlank="1" showInputMessage="1" showErrorMessage="1" error="リストから選択してください" sqref="P232" xr:uid="{15B6E98E-B452-4888-A169-EE9EC14EF70A}">
      <formula1>"○,　"</formula1>
    </dataValidation>
    <dataValidation type="list" imeMode="halfAlpha" allowBlank="1" showInputMessage="1" showErrorMessage="1" error="リストから選択してください" sqref="P233" xr:uid="{1578A44F-DD64-4ED4-B0FC-B4FCA2FDEE03}">
      <formula1>"○,　"</formula1>
    </dataValidation>
    <dataValidation type="list" imeMode="halfAlpha" allowBlank="1" showInputMessage="1" showErrorMessage="1" error="リストから選択してください" sqref="P234" xr:uid="{CF01B1CA-902A-403E-8B55-542EA3CA8CCA}">
      <formula1>"○,　"</formula1>
    </dataValidation>
    <dataValidation type="list" imeMode="halfAlpha" allowBlank="1" showInputMessage="1" showErrorMessage="1" error="リストから選択してください" sqref="P235" xr:uid="{B0C7F06E-BB19-4E7D-BBD3-0A54C3599900}">
      <formula1>"○,　"</formula1>
    </dataValidation>
    <dataValidation type="list" imeMode="halfAlpha" allowBlank="1" showInputMessage="1" showErrorMessage="1" error="リストから選択してください" sqref="P236" xr:uid="{DEA0FEB8-F4C3-48CA-A4F7-D712A2F96E43}">
      <formula1>"○,　"</formula1>
    </dataValidation>
    <dataValidation type="list" imeMode="halfAlpha" allowBlank="1" showInputMessage="1" showErrorMessage="1" error="リストから選択してください" sqref="P237" xr:uid="{DC5CE4A5-5779-4A0A-878F-8168D2B8861D}">
      <formula1>"○,　"</formula1>
    </dataValidation>
    <dataValidation type="list" imeMode="halfAlpha" allowBlank="1" showInputMessage="1" showErrorMessage="1" error="リストから選択してください" sqref="P238" xr:uid="{75D7175C-5E33-417B-BB7D-BEA0FF4AD57D}">
      <formula1>"○,　"</formula1>
    </dataValidation>
    <dataValidation type="list" imeMode="halfAlpha" allowBlank="1" showInputMessage="1" showErrorMessage="1" error="リストから選択してください" sqref="P239" xr:uid="{A067C216-A08E-4FD8-BB3B-122ED73378D2}">
      <formula1>"○,　"</formula1>
    </dataValidation>
    <dataValidation type="list" imeMode="halfAlpha" allowBlank="1" showInputMessage="1" showErrorMessage="1" error="リストから選択してください" sqref="P240" xr:uid="{AA505651-490F-4432-B931-F94E1E949EFE}">
      <formula1>"○,　"</formula1>
    </dataValidation>
    <dataValidation type="list" imeMode="halfAlpha" allowBlank="1" showInputMessage="1" showErrorMessage="1" error="リストから選択してください" sqref="P241" xr:uid="{B91D9E11-3D8C-4A27-9A35-E9548E80BC0E}">
      <formula1>"○,　"</formula1>
    </dataValidation>
    <dataValidation type="list" imeMode="halfAlpha" allowBlank="1" showInputMessage="1" showErrorMessage="1" error="リストから選択してください" sqref="P242" xr:uid="{2600E9A7-E725-4223-8F31-03E29EFA7C8A}">
      <formula1>"○,　"</formula1>
    </dataValidation>
    <dataValidation type="list" imeMode="halfAlpha" allowBlank="1" showInputMessage="1" showErrorMessage="1" error="リストから選択してください" sqref="P243" xr:uid="{D2D94527-F6FE-48DE-92DD-988BC0803E09}">
      <formula1>"○,　"</formula1>
    </dataValidation>
    <dataValidation type="list" imeMode="halfAlpha" allowBlank="1" showInputMessage="1" showErrorMessage="1" error="リストから選択してください" sqref="P244" xr:uid="{BA2140D4-363A-4413-A9C5-5CEA3182ACEC}">
      <formula1>"○,　"</formula1>
    </dataValidation>
    <dataValidation type="list" imeMode="halfAlpha" allowBlank="1" showInputMessage="1" showErrorMessage="1" error="リストから選択してください" sqref="G245:H247" xr:uid="{A87A1A9A-4058-487E-AB56-796F48A51E3E}">
      <formula1>"①,②,③,　"</formula1>
    </dataValidation>
    <dataValidation type="list" imeMode="halfAlpha" allowBlank="1" showInputMessage="1" showErrorMessage="1" error="リストから選択してください" sqref="P245" xr:uid="{43F3F6D5-E898-44C0-B994-1F211AB16C3F}">
      <formula1>"○,　"</formula1>
    </dataValidation>
    <dataValidation type="list" imeMode="halfAlpha" allowBlank="1" showInputMessage="1" showErrorMessage="1" error="リストから選択してください" sqref="P246" xr:uid="{3507174F-C796-4A35-8791-3F1CBDCCA2D4}">
      <formula1>"○,　"</formula1>
    </dataValidation>
    <dataValidation type="list" imeMode="halfAlpha" allowBlank="1" showInputMessage="1" showErrorMessage="1" error="リストから選択してください" sqref="P247" xr:uid="{F174449A-5B55-405A-A83B-4B130A99CDD3}">
      <formula1>"○,　"</formula1>
    </dataValidation>
    <dataValidation type="list" imeMode="halfAlpha" allowBlank="1" showInputMessage="1" showErrorMessage="1" error="リストから選択してください" sqref="G248:H255" xr:uid="{82AC71A0-6C7C-47A8-88F3-2749DD0AB0D7}">
      <formula1>"①,②,③,　"</formula1>
    </dataValidation>
    <dataValidation type="list" imeMode="halfAlpha" allowBlank="1" showInputMessage="1" showErrorMessage="1" error="リストから選択してください" sqref="P248" xr:uid="{A372939B-043A-4737-87F1-E0620F5CA27A}">
      <formula1>"○,　"</formula1>
    </dataValidation>
    <dataValidation type="list" imeMode="halfAlpha" allowBlank="1" showInputMessage="1" showErrorMessage="1" error="リストから選択してください" sqref="P249" xr:uid="{E0588FB6-AD7D-462D-BB25-0F4BA46C726D}">
      <formula1>"○,　"</formula1>
    </dataValidation>
    <dataValidation type="list" imeMode="halfAlpha" allowBlank="1" showInputMessage="1" showErrorMessage="1" error="リストから選択してください" sqref="P250" xr:uid="{EF6DA56D-A5EA-4364-BBD6-C9F9135CF784}">
      <formula1>"○,　"</formula1>
    </dataValidation>
    <dataValidation type="list" imeMode="halfAlpha" allowBlank="1" showInputMessage="1" showErrorMessage="1" error="リストから選択してください" sqref="P251" xr:uid="{36846B81-5F5E-403A-87D8-A1A71FEB91B8}">
      <formula1>"○,　"</formula1>
    </dataValidation>
    <dataValidation type="list" imeMode="halfAlpha" allowBlank="1" showInputMessage="1" showErrorMessage="1" error="リストから選択してください" sqref="P252" xr:uid="{FD4A4140-19D0-49AF-847E-F74B2DD7586F}">
      <formula1>"○,　"</formula1>
    </dataValidation>
    <dataValidation type="list" imeMode="halfAlpha" allowBlank="1" showInputMessage="1" showErrorMessage="1" error="リストから選択してください" sqref="P253" xr:uid="{6ED138F1-8737-4607-BC11-756C6D7A66D2}">
      <formula1>"○,　"</formula1>
    </dataValidation>
    <dataValidation type="list" imeMode="halfAlpha" allowBlank="1" showInputMessage="1" showErrorMessage="1" error="リストから選択してください" sqref="P254" xr:uid="{6F430726-DE70-4980-9FF9-53D165F134EA}">
      <formula1>"○,　"</formula1>
    </dataValidation>
    <dataValidation type="list" imeMode="halfAlpha" allowBlank="1" showInputMessage="1" showErrorMessage="1" error="リストから選択してください" sqref="P255" xr:uid="{C9F72A25-F309-44B0-8DFA-C05A221BAA6E}">
      <formula1>"○,　"</formula1>
    </dataValidation>
    <dataValidation type="list" imeMode="halfAlpha" allowBlank="1" showInputMessage="1" showErrorMessage="1" error="リストから選択してください" sqref="G256:H260" xr:uid="{8A1F4BF7-6488-43BF-A734-04A2B3B1AEDF}">
      <formula1>"①,②,③,　"</formula1>
    </dataValidation>
    <dataValidation type="list" imeMode="halfAlpha" allowBlank="1" showInputMessage="1" showErrorMessage="1" error="リストから選択してください" sqref="P256" xr:uid="{0EF41C6C-180C-43A9-B72C-82FD96595074}">
      <formula1>"○,　"</formula1>
    </dataValidation>
    <dataValidation type="list" imeMode="halfAlpha" allowBlank="1" showInputMessage="1" showErrorMessage="1" error="リストから選択してください" sqref="P257" xr:uid="{46501038-2437-4FCF-87A1-2D6A52F829FC}">
      <formula1>"○,　"</formula1>
    </dataValidation>
    <dataValidation type="list" imeMode="halfAlpha" allowBlank="1" showInputMessage="1" showErrorMessage="1" error="リストから選択してください" sqref="P258" xr:uid="{20CB93B8-D9B5-4E72-A368-97B75426D45B}">
      <formula1>"○,　"</formula1>
    </dataValidation>
    <dataValidation type="list" imeMode="halfAlpha" allowBlank="1" showInputMessage="1" showErrorMessage="1" error="リストから選択してください" sqref="P259" xr:uid="{2CD5F171-6DC9-40FE-9B01-2F4A470D9BBD}">
      <formula1>"○,　"</formula1>
    </dataValidation>
    <dataValidation type="list" imeMode="halfAlpha" allowBlank="1" showInputMessage="1" showErrorMessage="1" error="リストから選択してください" sqref="P260" xr:uid="{6F40F0E3-A77D-47FC-9A48-D33663034D69}">
      <formula1>"○,　"</formula1>
    </dataValidation>
    <dataValidation type="list" imeMode="halfAlpha" allowBlank="1" showInputMessage="1" showErrorMessage="1" error="リストから選択してください" sqref="G261:H265" xr:uid="{C72D018F-8903-47B8-8490-3603D9F21347}">
      <formula1>"①,②,③,　"</formula1>
    </dataValidation>
    <dataValidation type="list" imeMode="halfAlpha" allowBlank="1" showInputMessage="1" showErrorMessage="1" error="リストから選択してください" sqref="P261" xr:uid="{EAC65F0A-5260-4E90-8389-90119B717AF7}">
      <formula1>"○,　"</formula1>
    </dataValidation>
    <dataValidation type="list" imeMode="halfAlpha" allowBlank="1" showInputMessage="1" showErrorMessage="1" error="リストから選択してください" sqref="P262" xr:uid="{F11F9BB3-0F83-4893-AFC9-D33571B4A1F7}">
      <formula1>"○,　"</formula1>
    </dataValidation>
    <dataValidation type="list" imeMode="halfAlpha" allowBlank="1" showInputMessage="1" showErrorMessage="1" error="リストから選択してください" sqref="P263" xr:uid="{9E5510D6-2587-4C53-84DD-54A1D77DEBFC}">
      <formula1>"○,　"</formula1>
    </dataValidation>
    <dataValidation type="list" imeMode="halfAlpha" allowBlank="1" showInputMessage="1" showErrorMessage="1" error="リストから選択してください" sqref="P264" xr:uid="{12C3A304-0DE9-42EA-A1FF-712BD5CC602E}">
      <formula1>"○,　"</formula1>
    </dataValidation>
    <dataValidation type="list" imeMode="halfAlpha" allowBlank="1" showInputMessage="1" showErrorMessage="1" error="リストから選択してください" sqref="P265" xr:uid="{DB43873B-1874-49CF-83F5-7E528363FFAC}">
      <formula1>"○,　"</formula1>
    </dataValidation>
    <dataValidation type="list" imeMode="halfAlpha" allowBlank="1" showInputMessage="1" showErrorMessage="1" error="リストから選択してください" sqref="G266:H279" xr:uid="{41CD378D-703A-4C97-9977-ADB0ED144A8C}">
      <formula1>"①,②,③,　"</formula1>
    </dataValidation>
    <dataValidation type="list" imeMode="halfAlpha" allowBlank="1" showInputMessage="1" showErrorMessage="1" error="リストから選択してください" sqref="P266" xr:uid="{044B1EA2-504F-43E3-9B23-17096CB6EFF8}">
      <formula1>"○,　"</formula1>
    </dataValidation>
    <dataValidation type="list" imeMode="halfAlpha" allowBlank="1" showInputMessage="1" showErrorMessage="1" error="リストから選択してください" sqref="P267" xr:uid="{EF09CDA7-B598-4C92-95A2-532A92B89EFC}">
      <formula1>"○,　"</formula1>
    </dataValidation>
    <dataValidation type="list" imeMode="halfAlpha" allowBlank="1" showInputMessage="1" showErrorMessage="1" error="リストから選択してください" sqref="P268" xr:uid="{FFC3F3F9-E636-4ACF-A290-6DB34200492C}">
      <formula1>"○,　"</formula1>
    </dataValidation>
    <dataValidation type="list" imeMode="halfAlpha" allowBlank="1" showInputMessage="1" showErrorMessage="1" error="リストから選択してください" sqref="P269" xr:uid="{D6D36BA2-D021-4EC3-BA05-D865B6A6E7EC}">
      <formula1>"○,　"</formula1>
    </dataValidation>
    <dataValidation type="list" imeMode="halfAlpha" allowBlank="1" showInputMessage="1" showErrorMessage="1" error="リストから選択してください" sqref="P270" xr:uid="{6C57CC0E-FBB8-4B71-A059-BFA06AE387AA}">
      <formula1>"○,　"</formula1>
    </dataValidation>
    <dataValidation type="list" imeMode="halfAlpha" allowBlank="1" showInputMessage="1" showErrorMessage="1" error="リストから選択してください" sqref="P271" xr:uid="{4DFBC509-FBC2-475F-B529-0D3FC96629B5}">
      <formula1>"○,　"</formula1>
    </dataValidation>
    <dataValidation type="list" imeMode="halfAlpha" allowBlank="1" showInputMessage="1" showErrorMessage="1" error="リストから選択してください" sqref="P272" xr:uid="{8684FD7A-5628-42BA-BE91-AB314DAEB29B}">
      <formula1>"○,　"</formula1>
    </dataValidation>
    <dataValidation type="list" imeMode="halfAlpha" allowBlank="1" showInputMessage="1" showErrorMessage="1" error="リストから選択してください" sqref="P273" xr:uid="{DE50938F-EA82-4664-95B3-A9F349EA9A1B}">
      <formula1>"○,　"</formula1>
    </dataValidation>
    <dataValidation type="list" imeMode="halfAlpha" allowBlank="1" showInputMessage="1" showErrorMessage="1" error="リストから選択してください" sqref="P274" xr:uid="{A1A3A6B6-281B-4543-A037-A03C9DBC4E7F}">
      <formula1>"○,　"</formula1>
    </dataValidation>
    <dataValidation type="list" imeMode="halfAlpha" allowBlank="1" showInputMessage="1" showErrorMessage="1" error="リストから選択してください" sqref="P275" xr:uid="{5B1F3950-71E1-491F-B6B6-610B87ACBB87}">
      <formula1>"○,　"</formula1>
    </dataValidation>
    <dataValidation type="list" imeMode="halfAlpha" allowBlank="1" showInputMessage="1" showErrorMessage="1" error="リストから選択してください" sqref="P276" xr:uid="{30A7E0CC-6F87-4E15-BE92-3CB07C2DA056}">
      <formula1>"○,　"</formula1>
    </dataValidation>
    <dataValidation type="list" imeMode="halfAlpha" allowBlank="1" showInputMessage="1" showErrorMessage="1" error="リストから選択してください" sqref="P277" xr:uid="{2D927884-739E-4832-A206-A7FEA4AA1C22}">
      <formula1>"○,　"</formula1>
    </dataValidation>
    <dataValidation type="list" imeMode="halfAlpha" allowBlank="1" showInputMessage="1" showErrorMessage="1" error="リストから選択してください" sqref="P278" xr:uid="{CB770B31-1DBF-4F27-904E-9E9487BFF98A}">
      <formula1>"○,　"</formula1>
    </dataValidation>
    <dataValidation type="list" imeMode="halfAlpha" allowBlank="1" showInputMessage="1" showErrorMessage="1" error="リストから選択してください" sqref="P279" xr:uid="{BCECB139-7096-42BD-B552-66F28A758408}">
      <formula1>"○,　"</formula1>
    </dataValidation>
    <dataValidation type="list" imeMode="halfAlpha" allowBlank="1" showInputMessage="1" showErrorMessage="1" error="リストから選択してください" sqref="G280:H281" xr:uid="{8CA99831-89BE-4FA8-AC63-05FD86BF1A9D}">
      <formula1>"①,②,③,　"</formula1>
    </dataValidation>
    <dataValidation type="list" imeMode="halfAlpha" allowBlank="1" showInputMessage="1" showErrorMessage="1" error="リストから選択してください" sqref="P280" xr:uid="{AC48FCBB-18ED-4666-93B3-59C231CD3B2B}">
      <formula1>"○,　"</formula1>
    </dataValidation>
    <dataValidation type="list" imeMode="halfAlpha" allowBlank="1" showInputMessage="1" showErrorMessage="1" error="リストから選択してください" sqref="P281" xr:uid="{CD8B8820-5776-4A05-8A78-D4C1062F1FC7}">
      <formula1>"○,　"</formula1>
    </dataValidation>
    <dataValidation type="list" imeMode="halfAlpha" allowBlank="1" showInputMessage="1" showErrorMessage="1" error="リストから選択してください" sqref="G282:H285" xr:uid="{A3FDF9F3-5D6E-4355-AC88-3C2BFBBF5B3B}">
      <formula1>"①,②,③,　"</formula1>
    </dataValidation>
    <dataValidation type="list" imeMode="halfAlpha" allowBlank="1" showInputMessage="1" showErrorMessage="1" error="リストから選択してください" sqref="P282" xr:uid="{B9F8E967-3232-4D84-AC7B-AF6F63DE319D}">
      <formula1>"○,　"</formula1>
    </dataValidation>
    <dataValidation type="list" imeMode="halfAlpha" allowBlank="1" showInputMessage="1" showErrorMessage="1" error="リストから選択してください" sqref="P283" xr:uid="{C9614B5C-581B-4A1A-B12B-87C4B5C2ABFD}">
      <formula1>"○,　"</formula1>
    </dataValidation>
    <dataValidation type="list" imeMode="halfAlpha" allowBlank="1" showInputMessage="1" showErrorMessage="1" error="リストから選択してください" sqref="P284" xr:uid="{B4190387-DD9B-40D8-B970-01AAAA21191B}">
      <formula1>"○,　"</formula1>
    </dataValidation>
    <dataValidation type="list" imeMode="halfAlpha" allowBlank="1" showInputMessage="1" showErrorMessage="1" error="リストから選択してください" sqref="P285" xr:uid="{ED24559C-A03C-44A6-AF34-BC9283FE172C}">
      <formula1>"○,　"</formula1>
    </dataValidation>
    <dataValidation type="list" imeMode="halfAlpha" allowBlank="1" showInputMessage="1" showErrorMessage="1" error="リストから選択してください" sqref="G286:H293" xr:uid="{9D4175D8-B57E-4B79-8D03-D05488C2F4B5}">
      <formula1>"①,②,③,　"</formula1>
    </dataValidation>
    <dataValidation type="list" imeMode="halfAlpha" allowBlank="1" showInputMessage="1" showErrorMessage="1" error="リストから選択してください" sqref="P286" xr:uid="{04300239-6500-48FA-8AFE-69C00FD0E7C3}">
      <formula1>"○,　"</formula1>
    </dataValidation>
    <dataValidation type="list" imeMode="halfAlpha" allowBlank="1" showInputMessage="1" showErrorMessage="1" error="リストから選択してください" sqref="P287" xr:uid="{395EFD48-E0F9-44D0-B739-E433E71D0F91}">
      <formula1>"○,　"</formula1>
    </dataValidation>
    <dataValidation type="list" imeMode="halfAlpha" allowBlank="1" showInputMessage="1" showErrorMessage="1" error="リストから選択してください" sqref="P288" xr:uid="{A00C2E2D-97C8-439C-9B0E-10BA986D250B}">
      <formula1>"○,　"</formula1>
    </dataValidation>
    <dataValidation type="list" imeMode="halfAlpha" allowBlank="1" showInputMessage="1" showErrorMessage="1" error="リストから選択してください" sqref="P289" xr:uid="{D91026D6-3FFD-4402-83AC-84EB2B49A240}">
      <formula1>"○,　"</formula1>
    </dataValidation>
    <dataValidation type="list" imeMode="halfAlpha" allowBlank="1" showInputMessage="1" showErrorMessage="1" error="リストから選択してください" sqref="P290" xr:uid="{F6103E67-B27E-4E3C-B2C5-CD596A82EB94}">
      <formula1>"○,　"</formula1>
    </dataValidation>
    <dataValidation type="list" imeMode="halfAlpha" allowBlank="1" showInputMessage="1" showErrorMessage="1" error="リストから選択してください" sqref="P291" xr:uid="{D970D88F-88E0-446D-AF43-7B0A96A270D2}">
      <formula1>"○,　"</formula1>
    </dataValidation>
    <dataValidation type="list" imeMode="halfAlpha" allowBlank="1" showInputMessage="1" showErrorMessage="1" error="リストから選択してください" sqref="P292" xr:uid="{6B55B0F4-29E0-4AD3-B206-C2D4EE6C2C33}">
      <formula1>"○,　"</formula1>
    </dataValidation>
    <dataValidation type="list" imeMode="halfAlpha" allowBlank="1" showInputMessage="1" showErrorMessage="1" error="リストから選択してください" sqref="P293" xr:uid="{6C296D87-DCB5-40BC-8AC3-78713F874598}">
      <formula1>"○,　"</formula1>
    </dataValidation>
    <dataValidation type="list" imeMode="halfAlpha" allowBlank="1" showInputMessage="1" showErrorMessage="1" error="リストから選択してください" sqref="G294:H309" xr:uid="{E8836349-1F1E-4298-BCBD-AFF8B38E63D8}">
      <formula1>"①,②,③,　"</formula1>
    </dataValidation>
    <dataValidation type="list" imeMode="halfAlpha" allowBlank="1" showInputMessage="1" showErrorMessage="1" error="リストから選択してください" sqref="P294" xr:uid="{14620DCE-30CE-4433-B464-EFD74D2DB9E2}">
      <formula1>"○,　"</formula1>
    </dataValidation>
    <dataValidation type="list" imeMode="halfAlpha" allowBlank="1" showInputMessage="1" showErrorMessage="1" error="リストから選択してください" sqref="P295" xr:uid="{0CCC0E2E-02F6-419F-AC21-DA06DD60CDB9}">
      <formula1>"○,　"</formula1>
    </dataValidation>
    <dataValidation type="list" imeMode="halfAlpha" allowBlank="1" showInputMessage="1" showErrorMessage="1" error="リストから選択してください" sqref="P296" xr:uid="{3138F181-464F-4E05-8E83-B401928CF986}">
      <formula1>"○,　"</formula1>
    </dataValidation>
    <dataValidation type="list" imeMode="halfAlpha" allowBlank="1" showInputMessage="1" showErrorMessage="1" error="リストから選択してください" sqref="P297" xr:uid="{9999F773-10CF-4A98-B878-CD124F7E4CE3}">
      <formula1>"○,　"</formula1>
    </dataValidation>
    <dataValidation type="list" imeMode="halfAlpha" allowBlank="1" showInputMessage="1" showErrorMessage="1" error="リストから選択してください" sqref="P298" xr:uid="{B2AE00C9-6630-4CF6-862D-B96380B9FD7C}">
      <formula1>"○,　"</formula1>
    </dataValidation>
    <dataValidation type="list" imeMode="halfAlpha" allowBlank="1" showInputMessage="1" showErrorMessage="1" error="リストから選択してください" sqref="P299" xr:uid="{DFDD6D35-3919-41D2-AB5A-81BD3C6AB33B}">
      <formula1>"○,　"</formula1>
    </dataValidation>
    <dataValidation type="list" imeMode="halfAlpha" allowBlank="1" showInputMessage="1" showErrorMessage="1" error="リストから選択してください" sqref="P300" xr:uid="{32622741-96B1-4D57-97F3-445AC06E67FC}">
      <formula1>"○,　"</formula1>
    </dataValidation>
    <dataValidation type="list" imeMode="halfAlpha" allowBlank="1" showInputMessage="1" showErrorMessage="1" error="リストから選択してください" sqref="P301" xr:uid="{BB3BE31E-2806-47E8-BF92-9D5FF217C88B}">
      <formula1>"○,　"</formula1>
    </dataValidation>
    <dataValidation type="list" imeMode="halfAlpha" allowBlank="1" showInputMessage="1" showErrorMessage="1" error="リストから選択してください" sqref="P302" xr:uid="{AAAF7551-655F-4B2F-9B96-C77BB7072603}">
      <formula1>"○,　"</formula1>
    </dataValidation>
    <dataValidation type="list" imeMode="halfAlpha" allowBlank="1" showInputMessage="1" showErrorMessage="1" error="リストから選択してください" sqref="P303" xr:uid="{8F45FCBA-04F6-41CF-B729-ECE90DFF4BF7}">
      <formula1>"○,　"</formula1>
    </dataValidation>
    <dataValidation type="list" imeMode="halfAlpha" allowBlank="1" showInputMessage="1" showErrorMessage="1" error="リストから選択してください" sqref="P304" xr:uid="{D725EC52-13B9-48B0-9CF5-A039CF167987}">
      <formula1>"○,　"</formula1>
    </dataValidation>
    <dataValidation type="list" imeMode="halfAlpha" allowBlank="1" showInputMessage="1" showErrorMessage="1" error="リストから選択してください" sqref="P305" xr:uid="{3F7C3F5A-5805-40EE-9812-8A48C5B24DE3}">
      <formula1>"○,　"</formula1>
    </dataValidation>
    <dataValidation type="list" imeMode="halfAlpha" allowBlank="1" showInputMessage="1" showErrorMessage="1" error="リストから選択してください" sqref="P306" xr:uid="{B65DECA9-FE16-467B-83E9-2B139D6E8E70}">
      <formula1>"○,　"</formula1>
    </dataValidation>
    <dataValidation type="list" imeMode="halfAlpha" allowBlank="1" showInputMessage="1" showErrorMessage="1" error="リストから選択してください" sqref="P307" xr:uid="{2C233208-6E61-49B3-A2E7-DF91F9356F3B}">
      <formula1>"○,　"</formula1>
    </dataValidation>
    <dataValidation type="list" imeMode="halfAlpha" allowBlank="1" showInputMessage="1" showErrorMessage="1" error="リストから選択してください" sqref="P308" xr:uid="{253FDE63-5ABC-4CBF-B849-E620AD9FDFCD}">
      <formula1>"○,　"</formula1>
    </dataValidation>
    <dataValidation type="list" imeMode="halfAlpha" allowBlank="1" showInputMessage="1" showErrorMessage="1" error="リストから選択してください" sqref="P309" xr:uid="{215006B9-4AE5-4E98-B33A-AFBC3C67DD05}">
      <formula1>"○,　"</formula1>
    </dataValidation>
    <dataValidation type="list" imeMode="halfAlpha" allowBlank="1" showInputMessage="1" showErrorMessage="1" error="リストから選択してください" sqref="G310:H318" xr:uid="{99AA2CE1-965B-4C09-B695-0B6DFF698AA0}">
      <formula1>"①,②,③,　"</formula1>
    </dataValidation>
    <dataValidation type="list" imeMode="halfAlpha" allowBlank="1" showInputMessage="1" showErrorMessage="1" error="リストから選択してください" sqref="P310" xr:uid="{64CC22AE-6392-44DB-A75E-3B091F0100E1}">
      <formula1>"○,　"</formula1>
    </dataValidation>
    <dataValidation type="list" imeMode="halfAlpha" allowBlank="1" showInputMessage="1" showErrorMessage="1" error="リストから選択してください" sqref="P311" xr:uid="{98EB8605-1672-4B2F-A77F-DF1F856EC955}">
      <formula1>"○,　"</formula1>
    </dataValidation>
    <dataValidation type="list" imeMode="halfAlpha" allowBlank="1" showInputMessage="1" showErrorMessage="1" error="リストから選択してください" sqref="P312" xr:uid="{C83DB239-9BB3-48EB-9B31-06188491FFCA}">
      <formula1>"○,　"</formula1>
    </dataValidation>
    <dataValidation type="list" imeMode="halfAlpha" allowBlank="1" showInputMessage="1" showErrorMessage="1" error="リストから選択してください" sqref="P313" xr:uid="{D00242BD-5533-4DDA-AD23-0052CB64F20D}">
      <formula1>"○,　"</formula1>
    </dataValidation>
    <dataValidation type="list" imeMode="halfAlpha" allowBlank="1" showInputMessage="1" showErrorMessage="1" error="リストから選択してください" sqref="P314" xr:uid="{1031F86E-08DC-4418-B587-36E0B68FAF99}">
      <formula1>"○,　"</formula1>
    </dataValidation>
    <dataValidation type="list" imeMode="halfAlpha" allowBlank="1" showInputMessage="1" showErrorMessage="1" error="リストから選択してください" sqref="P315" xr:uid="{5616FC16-CA4A-4BB6-8A00-1B7EA07BEB03}">
      <formula1>"○,　"</formula1>
    </dataValidation>
    <dataValidation type="list" imeMode="halfAlpha" allowBlank="1" showInputMessage="1" showErrorMessage="1" error="リストから選択してください" sqref="P316" xr:uid="{A1A50D1D-95E7-40F8-87AD-97272341468B}">
      <formula1>"○,　"</formula1>
    </dataValidation>
    <dataValidation type="list" imeMode="halfAlpha" allowBlank="1" showInputMessage="1" showErrorMessage="1" error="リストから選択してください" sqref="P317" xr:uid="{AB33FC94-8026-4263-A1B7-2B0978E37AC9}">
      <formula1>"○,　"</formula1>
    </dataValidation>
    <dataValidation type="list" imeMode="halfAlpha" allowBlank="1" showInputMessage="1" showErrorMessage="1" error="リストから選択してください" sqref="P318" xr:uid="{ECFAA0E6-7755-4753-8F71-484284F59790}">
      <formula1>"○,　"</formula1>
    </dataValidation>
    <dataValidation type="list" imeMode="halfAlpha" allowBlank="1" showInputMessage="1" showErrorMessage="1" error="リストから選択してください" sqref="G319:H320" xr:uid="{D4F50774-514A-4309-89D4-F2C857287709}">
      <formula1>"①,②,③,　"</formula1>
    </dataValidation>
    <dataValidation type="list" imeMode="halfAlpha" allowBlank="1" showInputMessage="1" showErrorMessage="1" error="リストから選択してください" sqref="P319" xr:uid="{C1DC4F01-26D8-4C4B-9364-DBA5B5B2C1F5}">
      <formula1>"○,　"</formula1>
    </dataValidation>
    <dataValidation type="list" imeMode="halfAlpha" allowBlank="1" showInputMessage="1" showErrorMessage="1" error="リストから選択してください" sqref="P320" xr:uid="{8ACA7599-D2F3-4426-9CAB-D5E8227DED45}">
      <formula1>"○,　"</formula1>
    </dataValidation>
    <dataValidation type="list" imeMode="halfAlpha" allowBlank="1" showInputMessage="1" showErrorMessage="1" error="リストから選択してください" sqref="N334:R334" xr:uid="{EB1BE8C5-05C6-4FC2-AE2E-1AA2015C9C11}">
      <formula1>"○,　"</formula1>
    </dataValidation>
    <dataValidation type="list" imeMode="halfAlpha" allowBlank="1" showInputMessage="1" showErrorMessage="1" error="リストから選択してください" sqref="N335:R335" xr:uid="{E4A641E2-3C0D-4FB4-AB8E-5B0C1E0B35D8}">
      <formula1>"○,　"</formula1>
    </dataValidation>
    <dataValidation type="list" imeMode="halfAlpha" allowBlank="1" showInputMessage="1" showErrorMessage="1" error="リストから選択してください" sqref="N336:R336" xr:uid="{E080C825-7067-4C86-81CA-A4FDE97CC5ED}">
      <formula1>"○,　"</formula1>
    </dataValidation>
    <dataValidation type="list" imeMode="halfAlpha" allowBlank="1" showInputMessage="1" showErrorMessage="1" error="リストから選択してください" sqref="N337:R337" xr:uid="{6E90E076-06DB-413D-A8DE-CC1CB1BE5496}">
      <formula1>"○,　"</formula1>
    </dataValidation>
    <dataValidation type="list" imeMode="halfAlpha" allowBlank="1" showInputMessage="1" showErrorMessage="1" error="リストから選択してください" sqref="N338:R338" xr:uid="{93BF714A-1BA7-40CF-8275-70F0483E8AC9}">
      <formula1>"○,　"</formula1>
    </dataValidation>
    <dataValidation type="list" imeMode="halfAlpha" allowBlank="1" showInputMessage="1" showErrorMessage="1" error="リストから選択してください" sqref="N339:R339" xr:uid="{AAB65C59-5DFD-4F97-9B29-BBEB7B4D05C0}">
      <formula1>"○,　"</formula1>
    </dataValidation>
    <dataValidation type="list" imeMode="halfAlpha" allowBlank="1" showInputMessage="1" showErrorMessage="1" error="リストから選択してください" sqref="N340:R340" xr:uid="{BAACB947-0C88-498A-8031-43DAD0224602}">
      <formula1>"○,　"</formula1>
    </dataValidation>
    <dataValidation type="list" imeMode="halfAlpha" allowBlank="1" showInputMessage="1" showErrorMessage="1" error="リストから選択してください" sqref="N341:R341" xr:uid="{C04FE19E-FF0C-4A57-BD93-DC61A4F95FD9}">
      <formula1>"○,　"</formula1>
    </dataValidation>
    <dataValidation type="list" imeMode="halfAlpha" allowBlank="1" showInputMessage="1" showErrorMessage="1" error="リストから選択してください" sqref="N342:R342" xr:uid="{ABC94C18-D2AA-451B-8D86-D47354780D8A}">
      <formula1>"○,　"</formula1>
    </dataValidation>
    <dataValidation type="list" imeMode="halfAlpha" allowBlank="1" showInputMessage="1" showErrorMessage="1" error="リストから選択してください" sqref="N343:R343" xr:uid="{4D095B6E-E3D9-40ED-BA79-2C3408F9555B}">
      <formula1>"○,　"</formula1>
    </dataValidation>
    <dataValidation type="list" imeMode="halfAlpha" allowBlank="1" showInputMessage="1" showErrorMessage="1" error="リストから選択してください" sqref="N344:R344" xr:uid="{F2DDE351-2445-4B34-B098-D7206FAF80C3}">
      <formula1>"○,　"</formula1>
    </dataValidation>
    <dataValidation type="list" imeMode="halfAlpha" allowBlank="1" showInputMessage="1" showErrorMessage="1" error="リストから選択してください" sqref="N345:R345" xr:uid="{A5DB96D0-FA8B-45FE-AA60-E6138E411B25}">
      <formula1>"○,　"</formula1>
    </dataValidation>
    <dataValidation type="whole" imeMode="halfAlpha" allowBlank="1" showInputMessage="1" showErrorMessage="1" error="有効な数字を入力してください。10兆円以上になる場合は、9,999,999,999と入力してください" sqref="S354:T354" xr:uid="{B9E4B4BA-F212-4B80-8DF2-150BC6060363}">
      <formula1>-9999999999</formula1>
      <formula2>9999999999</formula2>
    </dataValidation>
    <dataValidation type="date" imeMode="halfAlpha" allowBlank="1" showInputMessage="1" showErrorMessage="1" error="有効な日付を入力してください" sqref="U354:Y354" xr:uid="{58AADCA9-A6F9-43EB-A88B-3D4646888AC3}">
      <formula1>92</formula1>
      <formula2>73415</formula2>
    </dataValidation>
    <dataValidation type="whole" imeMode="halfAlpha" allowBlank="1" showInputMessage="1" showErrorMessage="1" error="有効な数字を入力してください。10兆円以上になる場合は、9,999,999,999と入力してください" sqref="S355:T355" xr:uid="{F4C69C62-03A9-43B9-8969-207E673E29BB}">
      <formula1>-9999999999</formula1>
      <formula2>9999999999</formula2>
    </dataValidation>
    <dataValidation type="date" imeMode="halfAlpha" allowBlank="1" showInputMessage="1" showErrorMessage="1" error="有効な日付を入力してください" sqref="U355:Y355" xr:uid="{1DD076F1-DA30-4CD8-9ED3-6B106E021372}">
      <formula1>92</formula1>
      <formula2>73415</formula2>
    </dataValidation>
    <dataValidation type="whole" imeMode="halfAlpha" allowBlank="1" showInputMessage="1" showErrorMessage="1" error="有効な数字を入力してください。10兆円以上になる場合は、9,999,999,999と入力してください" sqref="S356:T356" xr:uid="{A60ECDC0-1857-4AB5-911A-52290CF3A23A}">
      <formula1>-9999999999</formula1>
      <formula2>9999999999</formula2>
    </dataValidation>
    <dataValidation type="date" imeMode="halfAlpha" allowBlank="1" showInputMessage="1" showErrorMessage="1" error="有効な日付を入力してください" sqref="U356:Y356" xr:uid="{270EC421-63D8-45FA-A0ED-20AA5509D417}">
      <formula1>92</formula1>
      <formula2>73415</formula2>
    </dataValidation>
    <dataValidation type="whole" imeMode="halfAlpha" allowBlank="1" showInputMessage="1" showErrorMessage="1" error="有効な数字を入力してください。10兆円以上になる場合は、9,999,999,999と入力してください" sqref="S357:T357" xr:uid="{DA767788-E56C-4029-9ACF-9486C4E85F4A}">
      <formula1>-9999999999</formula1>
      <formula2>9999999999</formula2>
    </dataValidation>
    <dataValidation type="date" imeMode="halfAlpha" allowBlank="1" showInputMessage="1" showErrorMessage="1" error="有効な日付を入力してください" sqref="U357:Y357" xr:uid="{BA8473A5-DF31-40EE-A048-2393969BAD5B}">
      <formula1>92</formula1>
      <formula2>73415</formula2>
    </dataValidation>
    <dataValidation type="whole" imeMode="halfAlpha" allowBlank="1" showInputMessage="1" showErrorMessage="1" error="有効な数字を入力してください。10兆円以上になる場合は、9,999,999,999と入力してください" sqref="S358:T358" xr:uid="{3CBA1F83-C511-4948-9176-FCF441B352F2}">
      <formula1>-9999999999</formula1>
      <formula2>9999999999</formula2>
    </dataValidation>
    <dataValidation type="date" imeMode="halfAlpha" allowBlank="1" showInputMessage="1" showErrorMessage="1" error="有効な日付を入力してください" sqref="U358:Y358" xr:uid="{4A20DA08-767A-47A5-A9EC-94261BA28E1A}">
      <formula1>92</formula1>
      <formula2>73415</formula2>
    </dataValidation>
    <dataValidation type="whole" imeMode="halfAlpha" allowBlank="1" showInputMessage="1" showErrorMessage="1" error="有効な数字を入力してください。10兆円以上になる場合は、9,999,999,999と入力してください" sqref="S359:T359" xr:uid="{B2FB6ABB-935F-4575-BDD9-4D019491FAF5}">
      <formula1>-9999999999</formula1>
      <formula2>9999999999</formula2>
    </dataValidation>
    <dataValidation type="date" imeMode="halfAlpha" allowBlank="1" showInputMessage="1" showErrorMessage="1" error="有効な日付を入力してください" sqref="U359:Y359" xr:uid="{FF7AD7FD-6292-49CE-B4FA-28D56FE0E76B}">
      <formula1>92</formula1>
      <formula2>73415</formula2>
    </dataValidation>
    <dataValidation type="whole" imeMode="halfAlpha" allowBlank="1" showInputMessage="1" showErrorMessage="1" error="有効な数字を入力してください。10兆円以上になる場合は、9,999,999,999と入力してください" sqref="S360:T360" xr:uid="{C2733A48-6396-4D51-A59D-8EE83612348E}">
      <formula1>-9999999999</formula1>
      <formula2>9999999999</formula2>
    </dataValidation>
    <dataValidation type="date" imeMode="halfAlpha" allowBlank="1" showInputMessage="1" showErrorMessage="1" error="有効な日付を入力してください" sqref="U360:Y360" xr:uid="{7DD905EA-7ECE-4BD5-8435-04256C2B6D2F}">
      <formula1>92</formula1>
      <formula2>73415</formula2>
    </dataValidation>
    <dataValidation type="whole" imeMode="halfAlpha" allowBlank="1" showInputMessage="1" showErrorMessage="1" error="有効な数字を入力してください。10兆円以上になる場合は、9,999,999,999と入力してください" sqref="S361:T361" xr:uid="{D4640FD9-D6FB-4140-AB3A-73DE25EE6A59}">
      <formula1>-9999999999</formula1>
      <formula2>9999999999</formula2>
    </dataValidation>
    <dataValidation type="date" imeMode="halfAlpha" allowBlank="1" showInputMessage="1" showErrorMessage="1" error="有効な日付を入力してください" sqref="U361:Y361" xr:uid="{DFFF29E1-0A7D-4F92-B1D1-725662F4DD69}">
      <formula1>92</formula1>
      <formula2>73415</formula2>
    </dataValidation>
    <dataValidation type="whole" imeMode="halfAlpha" allowBlank="1" showInputMessage="1" showErrorMessage="1" error="有効な数字を入力してください。10兆円以上になる場合は、9,999,999,999と入力してください" sqref="S362:T362" xr:uid="{4A77C2FF-6184-43A5-976C-CC473767BE16}">
      <formula1>-9999999999</formula1>
      <formula2>9999999999</formula2>
    </dataValidation>
    <dataValidation type="date" imeMode="halfAlpha" allowBlank="1" showInputMessage="1" showErrorMessage="1" error="有効な日付を入力してください" sqref="U362:Y362" xr:uid="{8179D0DA-3B28-4A9A-86D7-93A645DEC528}">
      <formula1>92</formula1>
      <formula2>73415</formula2>
    </dataValidation>
    <dataValidation type="whole" imeMode="halfAlpha" allowBlank="1" showInputMessage="1" showErrorMessage="1" error="有効な数字を入力してください。10兆円以上になる場合は、9,999,999,999と入力してください" sqref="S363:T363" xr:uid="{EB4A6382-99BB-47FD-BB9C-17D482BFCF7C}">
      <formula1>-9999999999</formula1>
      <formula2>9999999999</formula2>
    </dataValidation>
    <dataValidation type="date" imeMode="halfAlpha" allowBlank="1" showInputMessage="1" showErrorMessage="1" error="有効な日付を入力してください" sqref="U363:Y363" xr:uid="{A79231C6-9B38-4F94-914E-C2D4A2A9C214}">
      <formula1>92</formula1>
      <formula2>73415</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44"/>
  </cols>
  <sheetData>
    <row r="1" spans="1:1" x14ac:dyDescent="0.15">
      <c r="A1" s="144"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44" t="str">
        <f>"@神奈川県@和歌山県@鹿児島県@"</f>
        <v>@神奈川県@和歌山県@鹿児島県@</v>
      </c>
    </row>
    <row r="3" spans="1:1" x14ac:dyDescent="0.15">
      <c r="A3" s="144" t="s">
        <v>62</v>
      </c>
    </row>
    <row r="4" spans="1:1" x14ac:dyDescent="0.15">
      <c r="A4" s="144" t="s">
        <v>63</v>
      </c>
    </row>
  </sheetData>
  <sheetProtection algorithmName="SHA-512" hashValue="aEUwkoTAAVq/w6BXxgV8dtaS6Wm6xmphn1rEdcW7LzbRmqRgVgLdSHIIBj1eNe1NJ1fc0Fq8PXQD4fgfTRLG1w==" saltValue="xHA3bi946q6uE26fx6/cv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2024-09-17T01:37:54Z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